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F3B12EA6-8DF1-4BF2-94AD-2C19BC3721DA}" xr6:coauthVersionLast="47" xr6:coauthVersionMax="47"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Website!$A$17:$J$95</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Website!$A$1:$J$95</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3" i="2" l="1"/>
  <c r="A279" i="2"/>
  <c r="A275" i="2"/>
  <c r="A271" i="2"/>
  <c r="A282" i="2"/>
  <c r="A278" i="2"/>
  <c r="A274" i="2"/>
  <c r="A270" i="2"/>
  <c r="A281" i="2"/>
  <c r="G281" i="2" s="1"/>
  <c r="A277" i="2"/>
  <c r="G277" i="2" s="1"/>
  <c r="A273" i="2"/>
  <c r="A269" i="2"/>
  <c r="A280" i="2"/>
  <c r="C280" i="2" s="1"/>
  <c r="A276" i="2"/>
  <c r="G276" i="2" s="1"/>
  <c r="A272" i="2"/>
  <c r="D272" i="2" s="1"/>
  <c r="D276" i="2"/>
  <c r="E276" i="2"/>
  <c r="C277" i="2"/>
  <c r="H277" i="2"/>
  <c r="D277" i="2"/>
  <c r="B277" i="2"/>
  <c r="E277" i="2"/>
  <c r="C278" i="2"/>
  <c r="G278" i="2"/>
  <c r="H278" i="2"/>
  <c r="D278" i="2"/>
  <c r="F278" i="2"/>
  <c r="B278" i="2"/>
  <c r="E278" i="2"/>
  <c r="C279" i="2"/>
  <c r="G279" i="2"/>
  <c r="D279" i="2"/>
  <c r="H279" i="2"/>
  <c r="B279" i="2"/>
  <c r="E279" i="2"/>
  <c r="F279" i="2"/>
  <c r="G280" i="2"/>
  <c r="D280" i="2"/>
  <c r="H280" i="2"/>
  <c r="F280" i="2"/>
  <c r="E280" i="2"/>
  <c r="C281" i="2"/>
  <c r="D281" i="2"/>
  <c r="H281" i="2"/>
  <c r="F281" i="2"/>
  <c r="E281" i="2"/>
  <c r="C282" i="2"/>
  <c r="G282" i="2"/>
  <c r="H282" i="2"/>
  <c r="D282" i="2"/>
  <c r="B282" i="2"/>
  <c r="E282" i="2"/>
  <c r="F282" i="2"/>
  <c r="C283" i="2"/>
  <c r="G283" i="2"/>
  <c r="H283" i="2"/>
  <c r="D283" i="2"/>
  <c r="B283" i="2"/>
  <c r="F283" i="2"/>
  <c r="E283" i="2"/>
  <c r="C269" i="2"/>
  <c r="G269" i="2"/>
  <c r="D269" i="2"/>
  <c r="H269" i="2"/>
  <c r="B269" i="2"/>
  <c r="F269" i="2"/>
  <c r="E269" i="2"/>
  <c r="C270" i="2"/>
  <c r="G270" i="2"/>
  <c r="H270" i="2"/>
  <c r="D270" i="2"/>
  <c r="F270" i="2"/>
  <c r="B270" i="2"/>
  <c r="E270" i="2"/>
  <c r="C271" i="2"/>
  <c r="G271" i="2"/>
  <c r="H271" i="2"/>
  <c r="D271" i="2"/>
  <c r="B271" i="2"/>
  <c r="E271" i="2"/>
  <c r="F271" i="2"/>
  <c r="C272" i="2"/>
  <c r="G272" i="2"/>
  <c r="H272" i="2"/>
  <c r="B272" i="2"/>
  <c r="F272" i="2"/>
  <c r="E272" i="2"/>
  <c r="C273" i="2"/>
  <c r="G273" i="2"/>
  <c r="D273" i="2"/>
  <c r="H273" i="2"/>
  <c r="F273" i="2"/>
  <c r="B273" i="2"/>
  <c r="E273" i="2"/>
  <c r="C274" i="2"/>
  <c r="G274" i="2"/>
  <c r="D274" i="2"/>
  <c r="H274" i="2"/>
  <c r="B274" i="2"/>
  <c r="F274" i="2"/>
  <c r="E274" i="2"/>
  <c r="C275" i="2"/>
  <c r="G275" i="2"/>
  <c r="D275" i="2"/>
  <c r="H275" i="2"/>
  <c r="B275" i="2"/>
  <c r="E275" i="2"/>
  <c r="F275" i="2"/>
  <c r="B281" i="2" l="1"/>
  <c r="B280" i="2"/>
  <c r="F277" i="2"/>
  <c r="F276" i="2"/>
  <c r="C276" i="2"/>
  <c r="H276" i="2"/>
  <c r="B276" i="2"/>
</calcChain>
</file>

<file path=xl/sharedStrings.xml><?xml version="1.0" encoding="utf-8"?>
<sst xmlns="http://schemas.openxmlformats.org/spreadsheetml/2006/main" count="487" uniqueCount="200">
  <si>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</si>
  <si>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</si>
  <si>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</si>
  <si>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</si>
  <si>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</si>
  <si>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</si>
  <si>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</si>
  <si>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</si>
  <si>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</si>
  <si>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</si>
  <si>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</si>
  <si>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</si>
  <si>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</si>
  <si>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</si>
  <si>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</si>
  <si>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</si>
  <si>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</si>
  <si>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</si>
  <si>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</si>
  <si>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</si>
  <si>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AFFIRM PRESS</t>
  </si>
  <si>
    <t>ORCHARD</t>
  </si>
  <si>
    <t>HODDER CHILDRENS</t>
  </si>
  <si>
    <t>BLYTON ENID</t>
  </si>
  <si>
    <t>WAYLAND</t>
  </si>
  <si>
    <t>LITTLE BROWN US</t>
  </si>
  <si>
    <t>LOTHIAN</t>
  </si>
  <si>
    <t>HODDER PAPERBACKS</t>
  </si>
  <si>
    <t>H&amp;S FICTION</t>
  </si>
  <si>
    <t>WATTS</t>
  </si>
  <si>
    <t>NEWSOUTH BOOKS</t>
  </si>
  <si>
    <t>ORION CHILDRENS</t>
  </si>
  <si>
    <t>11/08/20</t>
  </si>
  <si>
    <t>DICKSON SARINA</t>
  </si>
  <si>
    <t>HNZ AKIDS</t>
  </si>
  <si>
    <t>14/09/21</t>
  </si>
  <si>
    <t>BIXLEY DONOVAN</t>
  </si>
  <si>
    <t>01/09/21</t>
  </si>
  <si>
    <t>ANDREAE GILES</t>
  </si>
  <si>
    <t>WREN &amp; ROOK</t>
  </si>
  <si>
    <t>MEADOWS DAISY</t>
  </si>
  <si>
    <t>DAISY MEADOWS</t>
  </si>
  <si>
    <t>BLADE ADAM</t>
  </si>
  <si>
    <t>13/07/21</t>
  </si>
  <si>
    <t>24/09/19</t>
  </si>
  <si>
    <t>CLAYBOURNE ANNA</t>
  </si>
  <si>
    <t>A STICK AND A STONE</t>
  </si>
  <si>
    <t>28/09/21</t>
  </si>
  <si>
    <t>THE CHRISTMAS LOOKY BOOK</t>
  </si>
  <si>
    <t>12/10/21</t>
  </si>
  <si>
    <t>THE CHRISTMAS PIG</t>
  </si>
  <si>
    <t>ROWLING J.K.; FIELD JIM</t>
  </si>
  <si>
    <t>LITTLE BROWN BOOK GROUP UK</t>
  </si>
  <si>
    <t>MONSTER CHRISTMAS</t>
  </si>
  <si>
    <t>THE BIG FREEZE</t>
  </si>
  <si>
    <t>CURNICK PIPPA</t>
  </si>
  <si>
    <t>MY FIRST HOW TO CATCH SANTA CLAUS</t>
  </si>
  <si>
    <t>WALSTEAD ALICE</t>
  </si>
  <si>
    <t>THE ROBIN AND THE REINDEER</t>
  </si>
  <si>
    <t>BAILEY ROSA</t>
  </si>
  <si>
    <t>THE NIGHT BEFORE THE NIGHT BEFORE CHRISTMAS</t>
  </si>
  <si>
    <t>GRAY KES</t>
  </si>
  <si>
    <t>THE CURIOSITIES</t>
  </si>
  <si>
    <t>FRAILLON ZANA; LESNIE PHIL</t>
  </si>
  <si>
    <t>29/09/21</t>
  </si>
  <si>
    <t>ZOMBIE SCHOOL TEACHERS</t>
  </si>
  <si>
    <t>COHEN SIGI</t>
  </si>
  <si>
    <t>FOOD OR FRIEND?</t>
  </si>
  <si>
    <t>CHALLENGE REBEL</t>
  </si>
  <si>
    <t>SEAL CHILD</t>
  </si>
  <si>
    <t>VESCIO ROBERT</t>
  </si>
  <si>
    <t>UNDER THE SAME SKY</t>
  </si>
  <si>
    <t>01/01/21</t>
  </si>
  <si>
    <t>THE GREAT BOOK-SWAPPING MACHINE</t>
  </si>
  <si>
    <t>ALLEN EMMA</t>
  </si>
  <si>
    <t>OUR FAMILY PLEDGE</t>
  </si>
  <si>
    <t>SOUTHWELL EMMALINE CARROLL</t>
  </si>
  <si>
    <t>GOODNIGHT, TOES</t>
  </si>
  <si>
    <t>ADAMS JUSTINE</t>
  </si>
  <si>
    <t>JUMPING JOEYS</t>
  </si>
  <si>
    <t>ALLEN SARAH</t>
  </si>
  <si>
    <t>WELCOME, BABY BOOK &amp; TOY – GIFT SET</t>
  </si>
  <si>
    <t>RACKLYEFT JESS</t>
  </si>
  <si>
    <t>25/05/21</t>
  </si>
  <si>
    <t>THE VERY NOISY BABY BOOK &amp; RATTLE – GIFT SET</t>
  </si>
  <si>
    <t>LESTER ALISON</t>
  </si>
  <si>
    <t>THE MAGIC! COLLECTION - GIFT SLIPCASE</t>
  </si>
  <si>
    <t>HUTCHINGS MAGGIE</t>
  </si>
  <si>
    <t>POKÉMON ULTIMATE QUIZ BOOK</t>
  </si>
  <si>
    <t>POKEMON</t>
  </si>
  <si>
    <t>THE COSMIC BOOK OF SPACE, ALIENS AND BEYOND</t>
  </si>
  <si>
    <t>FORD JASON</t>
  </si>
  <si>
    <t>WHERE'S THE PENGUIN POO?</t>
  </si>
  <si>
    <t>HUNTER ALEX</t>
  </si>
  <si>
    <t>FARM – LET'S EXPLORE</t>
  </si>
  <si>
    <t>TAYLOR GEORGIE</t>
  </si>
  <si>
    <t>CITY – LET'S EXPLORE</t>
  </si>
  <si>
    <t>CONSTRUCTION SITE – LET'S EXPLORE</t>
  </si>
  <si>
    <t>OCEAN – LET'S EXPLORE</t>
  </si>
  <si>
    <t>ZOO – LET'S EXPLORE</t>
  </si>
  <si>
    <t>ENID BLYTON'S CHRISTMAS TALES</t>
  </si>
  <si>
    <t>ENID BLYTON HOD</t>
  </si>
  <si>
    <t>A WISHING-CHAIR ADVENTURE: SANTA CLAUS AND THE WISHING-CHAIR</t>
  </si>
  <si>
    <t>TIGER WARRIOR: WAR OF THE FOX DEMONS</t>
  </si>
  <si>
    <t>M.CHAN</t>
  </si>
  <si>
    <t>TIGER WARRIOR: ATTACK OF THE DRAGON KING</t>
  </si>
  <si>
    <t>BEAST QUEST: SPACE WARS: MONSTER FROM THE VOID</t>
  </si>
  <si>
    <t>RAINBOW MAGIC: PAULA THE PUMPKIN FAIRY</t>
  </si>
  <si>
    <t>TRICK OR TREAT, CRANKENSTEIN</t>
  </si>
  <si>
    <t>BERGER SAMANTHA; SANTAT DAN</t>
  </si>
  <si>
    <t>A TALE OF MAGIC: A TALE OF SORCERY</t>
  </si>
  <si>
    <t>COLFER CHRIS</t>
  </si>
  <si>
    <t>A TALE OF MAGIC...</t>
  </si>
  <si>
    <t>A TALE OF MAGIC: A TALE OF WITCHCRAFT</t>
  </si>
  <si>
    <t>10/08/21</t>
  </si>
  <si>
    <t>HORROR HEIGHTS: THE SLIME</t>
  </si>
  <si>
    <t>HILL BEC</t>
  </si>
  <si>
    <t>SEVEN WHEREWITHAL WAY: BK 1</t>
  </si>
  <si>
    <t>BOUND SAMANTHA-ELLEN</t>
  </si>
  <si>
    <t>SWARM RISING</t>
  </si>
  <si>
    <t>PEAKE TIM; COLE STEVE</t>
  </si>
  <si>
    <t>WANDI</t>
  </si>
  <si>
    <t>PARRETT FAVEL</t>
  </si>
  <si>
    <t>ZOMBIES VS. THE ILLUMINATI</t>
  </si>
  <si>
    <t>LARKIN JOHN</t>
  </si>
  <si>
    <t>DINO KNIGHTS: PANTERRA IN PERIL</t>
  </si>
  <si>
    <t>NORTON JEFF</t>
  </si>
  <si>
    <t>THE GIANT HOW TO CATCH ACTIVITY BOOK FOR KIDS</t>
  </si>
  <si>
    <t>ELKERTON ANDY</t>
  </si>
  <si>
    <t>LITTLE THIEVES</t>
  </si>
  <si>
    <t>OWEN MARGARET</t>
  </si>
  <si>
    <t>ONCE UPON A BROKEN HEART</t>
  </si>
  <si>
    <t>GARBER STEPHANIE</t>
  </si>
  <si>
    <t>KINGDOM OF THE CURSED</t>
  </si>
  <si>
    <t>MANISCALCO KERRI</t>
  </si>
  <si>
    <t>05/10/21</t>
  </si>
  <si>
    <t>KINGDOM OF THE WICKED</t>
  </si>
  <si>
    <t>JADE FIRE GOLD</t>
  </si>
  <si>
    <t>TAN JUNE CL</t>
  </si>
  <si>
    <t>BAD GIRLS NEVER SAY DIE</t>
  </si>
  <si>
    <t>MATHIEU JENNIFER</t>
  </si>
  <si>
    <t>THE BOOK OF THE BAKU</t>
  </si>
  <si>
    <t>BOYLE R.L.</t>
  </si>
  <si>
    <t>WHAT WE DEVOUR</t>
  </si>
  <si>
    <t>MILLER LINSEY</t>
  </si>
  <si>
    <t>SPLINTERS OF SUNSHINE</t>
  </si>
  <si>
    <t>LAWRENCE PATRICE</t>
  </si>
  <si>
    <t>A SEASON OF SINISTER DREAMS</t>
  </si>
  <si>
    <t>BANGHART TRACY</t>
  </si>
  <si>
    <t>SHADOW AND BONE BOXED SET</t>
  </si>
  <si>
    <t>BARDUGO LEIGH</t>
  </si>
  <si>
    <t>22/01/19</t>
  </si>
  <si>
    <t>THE CHANGEOVER</t>
  </si>
  <si>
    <t>MAHY MARGARET</t>
  </si>
  <si>
    <t>11/04/17</t>
  </si>
  <si>
    <t>THE HAUNTING</t>
  </si>
  <si>
    <t>27/06/17</t>
  </si>
  <si>
    <t>THE CATALOGUE OF THE UNIVERSE</t>
  </si>
  <si>
    <t>27/03/18</t>
  </si>
  <si>
    <t>THE TRICKSTERS</t>
  </si>
  <si>
    <t>26/06/18</t>
  </si>
  <si>
    <t>MEMORY</t>
  </si>
  <si>
    <t>31/03/20</t>
  </si>
  <si>
    <t>THE NIGHT MARCHERS AND OTHER OCEANIAN TALES</t>
  </si>
  <si>
    <t>ASHWIN; LEONG; MCDONALD (ED.)</t>
  </si>
  <si>
    <t>THE SECRET GARDEN ON 81ST STREET</t>
  </si>
  <si>
    <t>WEIR IVY NOELLE; PADILLA AMBER</t>
  </si>
  <si>
    <t>MEG, JO, BETH, AND AMY: A GRAPHIC NOVEL</t>
  </si>
  <si>
    <t>INDIGO BRE; TERCIERO REY</t>
  </si>
  <si>
    <t>09/04/19</t>
  </si>
  <si>
    <t>THE ILLUSTRATED ENCYCLOPAEDIA OF PECULIAR PAIRS IN NATURE</t>
  </si>
  <si>
    <t>BAYLY SAMI</t>
  </si>
  <si>
    <t>THE ILLUSTRATED ENCYCLOPAEDIA OF UGLY ANIMALS</t>
  </si>
  <si>
    <t>THE ILLUSTRATED ENCYCLOPAEDIA OF DANGEROUS ANIMALS</t>
  </si>
  <si>
    <t>13/10/20</t>
  </si>
  <si>
    <t>INSTRUCTIONS FOR A TEENAGE ARMAGEDDON</t>
  </si>
  <si>
    <t>DAY ROSIE</t>
  </si>
  <si>
    <t>OUR QUEEN ELIZABETH</t>
  </si>
  <si>
    <t>WILLIAMS KATE</t>
  </si>
  <si>
    <t>PANDEMIC PLANET</t>
  </si>
  <si>
    <t>THE BRIGHT BODY BOOK</t>
  </si>
  <si>
    <t>HOWELL IZZI</t>
  </si>
  <si>
    <t>CIVIL RIGHTS STORIES: LGBTQ+ RIGHTS</t>
  </si>
  <si>
    <t>SPILSBURY LOUISE</t>
  </si>
  <si>
    <t>CIVIL RIGHTS STORIES: REFUGEES AND HOMELANDS</t>
  </si>
  <si>
    <t>STAMPED (FOR KIDS)</t>
  </si>
  <si>
    <t>REYNOLDS JASON; KENDI IBRAM</t>
  </si>
  <si>
    <t>THE SECRET SCIENCE OF SPORTS</t>
  </si>
  <si>
    <t>SWANSON JENNIFER</t>
  </si>
  <si>
    <t>THE INVENTION HUNTERS DISCOVER HOW MACHINES WORK</t>
  </si>
  <si>
    <t>BRIGGS KORWIN</t>
  </si>
  <si>
    <t>THE JUNIOR ASTROLOGER'S HANDBOOK</t>
  </si>
  <si>
    <t>VAN DE CAR NIKKI</t>
  </si>
  <si>
    <t>RUNNING PRESS KIDS</t>
  </si>
  <si>
    <t>THE BOOK FOR HAPPY HEARTS</t>
  </si>
  <si>
    <t>BLACK DOG KIDS</t>
  </si>
  <si>
    <t>BD</t>
  </si>
  <si>
    <t>LKP</t>
  </si>
  <si>
    <t>HACHETTE NZ ORDER FORM: OCTOBER KIDS 2021</t>
  </si>
  <si>
    <r>
      <t>New title orders and point of sale orders must be with Alliance Distribution Services by</t>
    </r>
    <r>
      <rPr>
        <b/>
        <sz val="10"/>
        <color rgb="FFFF0000"/>
        <rFont val="Tahoma"/>
        <family val="2"/>
      </rPr>
      <t xml:space="preserve"> 18 August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</si>
</sst>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59">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283"/>
  <sheetViews>
    <sheetView tabSelected="1" view="pageBreakPreview" zoomScaleNormal="100" zoomScaleSheetLayoutView="100" workbookViewId="0">
      <selection activeCell="E5" sqref="E5"/>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1"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2" t="s">
        <v>198</v>
      </c>
      <c r="B2" s="63"/>
      <c r="C2" s="63"/>
      <c r="D2" s="63"/>
      <c r="E2" s="63"/>
      <c r="F2" s="63"/>
      <c r="G2" s="63"/>
      <c r="H2" s="63"/>
      <c r="I2" s="64"/>
      <c r="J2" s="65"/>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6" t="s">
        <v>199</v>
      </c>
      <c r="B13" s="67"/>
      <c r="C13" s="67"/>
      <c r="D13" s="67"/>
      <c r="E13" s="67"/>
      <c r="F13" s="67"/>
      <c r="G13" s="67"/>
      <c r="H13" s="67"/>
      <c r="I13" s="68"/>
      <c r="J13" s="69"/>
    </row>
    <row r="14" spans="1:10" ht="15" customHeight="1" x14ac:dyDescent="0.25">
      <c r="A14" s="70"/>
      <c r="B14" s="71"/>
      <c r="C14" s="71"/>
      <c r="D14" s="71"/>
      <c r="E14" s="71"/>
      <c r="F14" s="71"/>
      <c r="G14" s="71"/>
      <c r="H14" s="71"/>
      <c r="I14" s="72"/>
      <c r="J14" s="73"/>
    </row>
    <row r="15" spans="1:10" ht="15" customHeight="1" x14ac:dyDescent="0.25">
      <c r="A15" s="74"/>
      <c r="B15" s="75"/>
      <c r="C15" s="75"/>
      <c r="D15" s="75"/>
      <c r="E15" s="75"/>
      <c r="F15" s="75"/>
      <c r="G15" s="75"/>
      <c r="H15" s="75"/>
      <c r="I15" s="76"/>
      <c r="J15" s="77"/>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9781869714697</v>
      </c>
      <c r="B18" s="41" t="s">
        <v>46</v>
      </c>
      <c r="C18" s="41" t="s">
        <v>33</v>
      </c>
      <c r="D18" s="41" t="s">
        <v>18</v>
      </c>
      <c r="E18" s="42" t="s">
        <v>34</v>
      </c>
      <c r="F18" s="43">
        <v>24.99</v>
      </c>
      <c r="G18" s="42" t="s">
        <v>17</v>
      </c>
      <c r="H18" s="44" t="s">
        <v>47</v>
      </c>
      <c r="I18" s="44"/>
      <c r="J18" s="41"/>
    </row>
    <row r="19" spans="1:10" s="33" customFormat="1" ht="35.1" customHeight="1" x14ac:dyDescent="0.25">
      <c r="A19" s="41">
        <v>9781869713454</v>
      </c>
      <c r="B19" s="41" t="s">
        <v>48</v>
      </c>
      <c r="C19" s="41" t="s">
        <v>36</v>
      </c>
      <c r="D19" s="41" t="s">
        <v>19</v>
      </c>
      <c r="E19" s="42" t="s">
        <v>34</v>
      </c>
      <c r="F19" s="43">
        <v>19.989999999999998</v>
      </c>
      <c r="G19" s="42" t="s">
        <v>17</v>
      </c>
      <c r="H19" s="44" t="s">
        <v>49</v>
      </c>
      <c r="I19" s="44"/>
      <c r="J19" s="41"/>
    </row>
    <row r="20" spans="1:10" s="33" customFormat="1" ht="35.1" customHeight="1" x14ac:dyDescent="0.25">
      <c r="A20" s="41">
        <v>9781444964912</v>
      </c>
      <c r="B20" s="41" t="s">
        <v>50</v>
      </c>
      <c r="C20" s="41" t="s">
        <v>51</v>
      </c>
      <c r="D20" s="41" t="s">
        <v>18</v>
      </c>
      <c r="E20" s="42" t="s">
        <v>52</v>
      </c>
      <c r="F20" s="43">
        <v>44.99</v>
      </c>
      <c r="G20" s="42" t="s">
        <v>17</v>
      </c>
      <c r="H20" s="44" t="s">
        <v>49</v>
      </c>
      <c r="I20" s="44"/>
      <c r="J20" s="41"/>
    </row>
    <row r="21" spans="1:10" s="33" customFormat="1" ht="35.1" customHeight="1" x14ac:dyDescent="0.25">
      <c r="A21" s="41">
        <v>9781408357637</v>
      </c>
      <c r="B21" s="41" t="s">
        <v>53</v>
      </c>
      <c r="C21" s="41" t="s">
        <v>38</v>
      </c>
      <c r="D21" s="41" t="s">
        <v>19</v>
      </c>
      <c r="E21" s="42" t="s">
        <v>21</v>
      </c>
      <c r="F21" s="43">
        <v>19.989999999999998</v>
      </c>
      <c r="G21" s="42" t="s">
        <v>17</v>
      </c>
      <c r="H21" s="44" t="s">
        <v>49</v>
      </c>
      <c r="I21" s="44"/>
      <c r="J21" s="41"/>
    </row>
    <row r="22" spans="1:10" s="33" customFormat="1" ht="35.1" customHeight="1" x14ac:dyDescent="0.25">
      <c r="A22" s="41">
        <v>9781444948806</v>
      </c>
      <c r="B22" s="41" t="s">
        <v>54</v>
      </c>
      <c r="C22" s="41" t="s">
        <v>55</v>
      </c>
      <c r="D22" s="41" t="s">
        <v>19</v>
      </c>
      <c r="E22" s="42" t="s">
        <v>22</v>
      </c>
      <c r="F22" s="43">
        <v>19.989999999999998</v>
      </c>
      <c r="G22" s="42" t="s">
        <v>17</v>
      </c>
      <c r="H22" s="44" t="s">
        <v>49</v>
      </c>
      <c r="I22" s="44"/>
      <c r="J22" s="41"/>
    </row>
    <row r="23" spans="1:10" s="33" customFormat="1" ht="35.1" customHeight="1" x14ac:dyDescent="0.25">
      <c r="A23" s="41">
        <v>9781728241531</v>
      </c>
      <c r="B23" s="41" t="s">
        <v>56</v>
      </c>
      <c r="C23" s="41" t="s">
        <v>57</v>
      </c>
      <c r="D23" s="41" t="s">
        <v>196</v>
      </c>
      <c r="E23" s="42" t="s">
        <v>30</v>
      </c>
      <c r="F23" s="43">
        <v>16.989999999999998</v>
      </c>
      <c r="G23" s="42" t="s">
        <v>17</v>
      </c>
      <c r="H23" s="44" t="s">
        <v>37</v>
      </c>
      <c r="I23" s="44"/>
      <c r="J23" s="41"/>
    </row>
    <row r="24" spans="1:10" s="33" customFormat="1" ht="35.1" customHeight="1" x14ac:dyDescent="0.25">
      <c r="A24" s="41">
        <v>9781444956542</v>
      </c>
      <c r="B24" s="41" t="s">
        <v>58</v>
      </c>
      <c r="C24" s="41" t="s">
        <v>59</v>
      </c>
      <c r="D24" s="41" t="s">
        <v>19</v>
      </c>
      <c r="E24" s="42" t="s">
        <v>22</v>
      </c>
      <c r="F24" s="43">
        <v>19.989999999999998</v>
      </c>
      <c r="G24" s="42" t="s">
        <v>17</v>
      </c>
      <c r="H24" s="44" t="s">
        <v>49</v>
      </c>
      <c r="I24" s="44"/>
      <c r="J24" s="41"/>
    </row>
    <row r="25" spans="1:10" s="33" customFormat="1" ht="35.1" customHeight="1" x14ac:dyDescent="0.25">
      <c r="A25" s="41">
        <v>9781444960051</v>
      </c>
      <c r="B25" s="41" t="s">
        <v>60</v>
      </c>
      <c r="C25" s="41" t="s">
        <v>61</v>
      </c>
      <c r="D25" s="41" t="s">
        <v>19</v>
      </c>
      <c r="E25" s="42" t="s">
        <v>22</v>
      </c>
      <c r="F25" s="43">
        <v>19.989999999999998</v>
      </c>
      <c r="G25" s="42" t="s">
        <v>17</v>
      </c>
      <c r="H25" s="44" t="s">
        <v>49</v>
      </c>
      <c r="I25" s="44"/>
    </row>
    <row r="26" spans="1:10" s="33" customFormat="1" ht="35.1" customHeight="1" x14ac:dyDescent="0.25">
      <c r="A26" s="41">
        <v>9780734417848</v>
      </c>
      <c r="B26" s="41" t="s">
        <v>62</v>
      </c>
      <c r="C26" s="41" t="s">
        <v>63</v>
      </c>
      <c r="D26" s="41" t="s">
        <v>18</v>
      </c>
      <c r="E26" s="42" t="s">
        <v>26</v>
      </c>
      <c r="F26" s="43">
        <v>29.99</v>
      </c>
      <c r="G26" s="42" t="s">
        <v>17</v>
      </c>
      <c r="H26" s="44" t="s">
        <v>64</v>
      </c>
      <c r="I26" s="44"/>
      <c r="J26" s="41"/>
    </row>
    <row r="27" spans="1:10" s="33" customFormat="1" ht="35.1" customHeight="1" x14ac:dyDescent="0.25">
      <c r="A27" s="41">
        <v>9780648804932</v>
      </c>
      <c r="B27" s="41" t="s">
        <v>65</v>
      </c>
      <c r="C27" s="41" t="s">
        <v>66</v>
      </c>
      <c r="D27" s="41" t="s">
        <v>19</v>
      </c>
      <c r="E27" s="42" t="s">
        <v>30</v>
      </c>
      <c r="F27" s="43">
        <v>19.989999999999998</v>
      </c>
      <c r="G27" s="42" t="s">
        <v>17</v>
      </c>
      <c r="H27" s="44" t="s">
        <v>37</v>
      </c>
      <c r="I27" s="44"/>
      <c r="J27" s="41"/>
    </row>
    <row r="28" spans="1:10" s="33" customFormat="1" ht="35.1" customHeight="1" x14ac:dyDescent="0.25">
      <c r="A28" s="41">
        <v>9781922503374</v>
      </c>
      <c r="B28" s="41" t="s">
        <v>67</v>
      </c>
      <c r="C28" s="41" t="s">
        <v>68</v>
      </c>
      <c r="D28" s="41" t="s">
        <v>18</v>
      </c>
      <c r="E28" s="42" t="s">
        <v>30</v>
      </c>
      <c r="F28" s="43">
        <v>29.99</v>
      </c>
      <c r="G28" s="42" t="s">
        <v>17</v>
      </c>
      <c r="H28" s="44" t="s">
        <v>37</v>
      </c>
      <c r="I28" s="44"/>
      <c r="J28" s="41"/>
    </row>
    <row r="29" spans="1:10" s="33" customFormat="1" ht="35.1" customHeight="1" x14ac:dyDescent="0.25">
      <c r="A29" s="41">
        <v>9781922326294</v>
      </c>
      <c r="B29" s="41" t="s">
        <v>69</v>
      </c>
      <c r="C29" s="41" t="s">
        <v>70</v>
      </c>
      <c r="D29" s="41" t="s">
        <v>18</v>
      </c>
      <c r="E29" s="42" t="s">
        <v>30</v>
      </c>
      <c r="F29" s="43">
        <v>29.99</v>
      </c>
      <c r="G29" s="42" t="s">
        <v>17</v>
      </c>
      <c r="H29" s="44" t="s">
        <v>37</v>
      </c>
      <c r="I29" s="44"/>
      <c r="J29" s="41"/>
    </row>
    <row r="30" spans="1:10" s="33" customFormat="1" ht="35.1" customHeight="1" x14ac:dyDescent="0.25">
      <c r="A30" s="41">
        <v>9781922326041</v>
      </c>
      <c r="B30" s="41" t="s">
        <v>71</v>
      </c>
      <c r="C30" s="41" t="s">
        <v>70</v>
      </c>
      <c r="D30" s="41" t="s">
        <v>18</v>
      </c>
      <c r="E30" s="42" t="s">
        <v>30</v>
      </c>
      <c r="F30" s="43">
        <v>18.989999999999998</v>
      </c>
      <c r="G30" s="42" t="s">
        <v>17</v>
      </c>
      <c r="H30" s="44" t="s">
        <v>72</v>
      </c>
      <c r="I30" s="44"/>
      <c r="J30" s="41"/>
    </row>
    <row r="31" spans="1:10" s="33" customFormat="1" ht="35.1" customHeight="1" x14ac:dyDescent="0.25">
      <c r="A31" s="41">
        <v>9780642279736</v>
      </c>
      <c r="B31" s="41" t="s">
        <v>73</v>
      </c>
      <c r="C31" s="41" t="s">
        <v>74</v>
      </c>
      <c r="D31" s="41" t="s">
        <v>18</v>
      </c>
      <c r="E31" s="42" t="s">
        <v>30</v>
      </c>
      <c r="F31" s="43">
        <v>29.99</v>
      </c>
      <c r="G31" s="42" t="s">
        <v>17</v>
      </c>
      <c r="H31" s="44" t="s">
        <v>37</v>
      </c>
      <c r="I31" s="44"/>
      <c r="J31" s="41"/>
    </row>
    <row r="32" spans="1:10" s="33" customFormat="1" ht="35.1" customHeight="1" x14ac:dyDescent="0.25">
      <c r="A32" s="41">
        <v>9781922419293</v>
      </c>
      <c r="B32" s="41" t="s">
        <v>75</v>
      </c>
      <c r="C32" s="41" t="s">
        <v>76</v>
      </c>
      <c r="D32" s="41" t="s">
        <v>18</v>
      </c>
      <c r="E32" s="42" t="s">
        <v>20</v>
      </c>
      <c r="F32" s="43">
        <v>24.99</v>
      </c>
      <c r="G32" s="42" t="s">
        <v>17</v>
      </c>
      <c r="H32" s="44" t="s">
        <v>47</v>
      </c>
      <c r="I32" s="44"/>
      <c r="J32" s="41"/>
    </row>
    <row r="33" spans="1:10" s="33" customFormat="1" ht="35.1" customHeight="1" x14ac:dyDescent="0.25">
      <c r="A33" s="41">
        <v>9781922400765</v>
      </c>
      <c r="B33" s="41" t="s">
        <v>77</v>
      </c>
      <c r="C33" s="41" t="s">
        <v>78</v>
      </c>
      <c r="D33" s="41" t="s">
        <v>18</v>
      </c>
      <c r="E33" s="42" t="s">
        <v>20</v>
      </c>
      <c r="F33" s="43">
        <v>24.99</v>
      </c>
      <c r="G33" s="42" t="s">
        <v>17</v>
      </c>
      <c r="H33" s="44" t="s">
        <v>47</v>
      </c>
      <c r="I33" s="44"/>
      <c r="J33" s="41"/>
    </row>
    <row r="34" spans="1:10" s="33" customFormat="1" ht="35.1" customHeight="1" x14ac:dyDescent="0.25">
      <c r="A34" s="41">
        <v>9781922626004</v>
      </c>
      <c r="B34" s="41" t="s">
        <v>79</v>
      </c>
      <c r="C34" s="41" t="s">
        <v>80</v>
      </c>
      <c r="D34" s="41" t="s">
        <v>18</v>
      </c>
      <c r="E34" s="42" t="s">
        <v>20</v>
      </c>
      <c r="F34" s="43">
        <v>24.99</v>
      </c>
      <c r="G34" s="42" t="s">
        <v>17</v>
      </c>
      <c r="H34" s="44" t="s">
        <v>47</v>
      </c>
      <c r="I34" s="44"/>
      <c r="J34" s="41"/>
    </row>
    <row r="35" spans="1:10" s="33" customFormat="1" ht="35.1" customHeight="1" x14ac:dyDescent="0.25">
      <c r="A35" s="41">
        <v>9781922419026</v>
      </c>
      <c r="B35" s="41" t="s">
        <v>81</v>
      </c>
      <c r="C35" s="41" t="s">
        <v>82</v>
      </c>
      <c r="D35" s="41" t="s">
        <v>18</v>
      </c>
      <c r="E35" s="42" t="s">
        <v>20</v>
      </c>
      <c r="F35" s="43">
        <v>34.99</v>
      </c>
      <c r="G35" s="42" t="s">
        <v>17</v>
      </c>
      <c r="H35" s="44" t="s">
        <v>83</v>
      </c>
      <c r="I35" s="44"/>
      <c r="J35" s="41"/>
    </row>
    <row r="36" spans="1:10" s="33" customFormat="1" ht="35.1" customHeight="1" x14ac:dyDescent="0.25">
      <c r="A36" s="41">
        <v>9781922419033</v>
      </c>
      <c r="B36" s="41" t="s">
        <v>84</v>
      </c>
      <c r="C36" s="41" t="s">
        <v>85</v>
      </c>
      <c r="D36" s="41" t="s">
        <v>18</v>
      </c>
      <c r="E36" s="42" t="s">
        <v>20</v>
      </c>
      <c r="F36" s="43">
        <v>34.99</v>
      </c>
      <c r="G36" s="42" t="s">
        <v>17</v>
      </c>
      <c r="H36" s="44" t="s">
        <v>83</v>
      </c>
      <c r="I36" s="44"/>
      <c r="J36" s="41"/>
    </row>
    <row r="37" spans="1:10" s="33" customFormat="1" ht="35.1" customHeight="1" x14ac:dyDescent="0.25">
      <c r="A37" s="41">
        <v>9781922419309</v>
      </c>
      <c r="B37" s="41" t="s">
        <v>86</v>
      </c>
      <c r="C37" s="41" t="s">
        <v>87</v>
      </c>
      <c r="D37" s="41" t="s">
        <v>18</v>
      </c>
      <c r="E37" s="42" t="s">
        <v>20</v>
      </c>
      <c r="F37" s="43">
        <v>49.99</v>
      </c>
      <c r="G37" s="42" t="s">
        <v>17</v>
      </c>
      <c r="H37" s="44" t="s">
        <v>83</v>
      </c>
      <c r="I37" s="44"/>
      <c r="J37" s="41"/>
    </row>
    <row r="38" spans="1:10" s="33" customFormat="1" ht="35.1" customHeight="1" x14ac:dyDescent="0.25">
      <c r="A38" s="41">
        <v>9781408363324</v>
      </c>
      <c r="B38" s="41" t="s">
        <v>88</v>
      </c>
      <c r="C38" s="41" t="s">
        <v>89</v>
      </c>
      <c r="D38" s="41" t="s">
        <v>19</v>
      </c>
      <c r="E38" s="42" t="s">
        <v>21</v>
      </c>
      <c r="F38" s="43">
        <v>12.99</v>
      </c>
      <c r="G38" s="42" t="s">
        <v>17</v>
      </c>
      <c r="H38" s="44" t="s">
        <v>47</v>
      </c>
      <c r="I38" s="44"/>
      <c r="J38" s="41"/>
    </row>
    <row r="39" spans="1:10" s="33" customFormat="1" ht="35.1" customHeight="1" x14ac:dyDescent="0.25">
      <c r="A39" s="41">
        <v>9781913947255</v>
      </c>
      <c r="B39" s="41" t="s">
        <v>90</v>
      </c>
      <c r="C39" s="41" t="s">
        <v>91</v>
      </c>
      <c r="D39" s="41" t="s">
        <v>19</v>
      </c>
      <c r="E39" s="42" t="s">
        <v>197</v>
      </c>
      <c r="F39" s="43">
        <v>24.99</v>
      </c>
      <c r="G39" s="42" t="s">
        <v>17</v>
      </c>
      <c r="H39" s="44" t="s">
        <v>49</v>
      </c>
      <c r="I39" s="44"/>
      <c r="J39" s="41"/>
    </row>
    <row r="40" spans="1:10" s="33" customFormat="1" ht="35.1" customHeight="1" x14ac:dyDescent="0.25">
      <c r="A40" s="41">
        <v>9781408366288</v>
      </c>
      <c r="B40" s="41" t="s">
        <v>92</v>
      </c>
      <c r="C40" s="41" t="s">
        <v>93</v>
      </c>
      <c r="D40" s="41" t="s">
        <v>19</v>
      </c>
      <c r="E40" s="42" t="s">
        <v>21</v>
      </c>
      <c r="F40" s="43">
        <v>16.989999999999998</v>
      </c>
      <c r="G40" s="42" t="s">
        <v>17</v>
      </c>
      <c r="H40" s="44" t="s">
        <v>49</v>
      </c>
      <c r="I40" s="44"/>
      <c r="J40" s="41"/>
    </row>
    <row r="41" spans="1:10" s="33" customFormat="1" ht="35.1" customHeight="1" x14ac:dyDescent="0.25">
      <c r="A41" s="41">
        <v>9781789586756</v>
      </c>
      <c r="B41" s="41" t="s">
        <v>94</v>
      </c>
      <c r="C41" s="41" t="s">
        <v>95</v>
      </c>
      <c r="D41" s="41" t="s">
        <v>196</v>
      </c>
      <c r="E41" s="42" t="s">
        <v>20</v>
      </c>
      <c r="F41" s="43">
        <v>16.989999999999998</v>
      </c>
      <c r="G41" s="42" t="s">
        <v>17</v>
      </c>
      <c r="H41" s="44" t="s">
        <v>47</v>
      </c>
      <c r="I41" s="44"/>
      <c r="J41" s="41"/>
    </row>
    <row r="42" spans="1:10" s="33" customFormat="1" ht="35.1" customHeight="1" x14ac:dyDescent="0.25">
      <c r="A42" s="41">
        <v>9781789586749</v>
      </c>
      <c r="B42" s="41" t="s">
        <v>96</v>
      </c>
      <c r="C42" s="41" t="s">
        <v>95</v>
      </c>
      <c r="D42" s="41" t="s">
        <v>196</v>
      </c>
      <c r="E42" s="42" t="s">
        <v>20</v>
      </c>
      <c r="F42" s="43">
        <v>16.989999999999998</v>
      </c>
      <c r="G42" s="42" t="s">
        <v>17</v>
      </c>
      <c r="H42" s="44" t="s">
        <v>47</v>
      </c>
      <c r="I42" s="44"/>
      <c r="J42" s="41"/>
    </row>
    <row r="43" spans="1:10" s="33" customFormat="1" ht="35.1" customHeight="1" x14ac:dyDescent="0.25">
      <c r="A43" s="41">
        <v>9781789586763</v>
      </c>
      <c r="B43" s="41" t="s">
        <v>97</v>
      </c>
      <c r="C43" s="41" t="s">
        <v>95</v>
      </c>
      <c r="D43" s="41" t="s">
        <v>196</v>
      </c>
      <c r="E43" s="42" t="s">
        <v>20</v>
      </c>
      <c r="F43" s="43">
        <v>16.989999999999998</v>
      </c>
      <c r="G43" s="42" t="s">
        <v>17</v>
      </c>
      <c r="H43" s="44" t="s">
        <v>47</v>
      </c>
      <c r="I43" s="44"/>
      <c r="J43" s="41"/>
    </row>
    <row r="44" spans="1:10" s="33" customFormat="1" ht="35.1" customHeight="1" x14ac:dyDescent="0.25">
      <c r="A44" s="41">
        <v>9781789586770</v>
      </c>
      <c r="B44" s="41" t="s">
        <v>98</v>
      </c>
      <c r="C44" s="41" t="s">
        <v>95</v>
      </c>
      <c r="D44" s="41" t="s">
        <v>196</v>
      </c>
      <c r="E44" s="42" t="s">
        <v>20</v>
      </c>
      <c r="F44" s="43">
        <v>16.989999999999998</v>
      </c>
      <c r="G44" s="42" t="s">
        <v>17</v>
      </c>
      <c r="H44" s="44" t="s">
        <v>47</v>
      </c>
      <c r="I44" s="44"/>
      <c r="J44" s="41"/>
    </row>
    <row r="45" spans="1:10" s="33" customFormat="1" ht="35.1" customHeight="1" x14ac:dyDescent="0.25">
      <c r="A45" s="41">
        <v>9781801051460</v>
      </c>
      <c r="B45" s="41" t="s">
        <v>99</v>
      </c>
      <c r="C45" s="41" t="s">
        <v>95</v>
      </c>
      <c r="D45" s="41" t="s">
        <v>196</v>
      </c>
      <c r="E45" s="42" t="s">
        <v>20</v>
      </c>
      <c r="F45" s="43">
        <v>16.989999999999998</v>
      </c>
      <c r="G45" s="42" t="s">
        <v>17</v>
      </c>
      <c r="H45" s="44" t="s">
        <v>47</v>
      </c>
      <c r="I45" s="44"/>
      <c r="J45" s="41"/>
    </row>
    <row r="46" spans="1:10" s="33" customFormat="1" ht="35.1" customHeight="1" x14ac:dyDescent="0.25">
      <c r="A46" s="41">
        <v>9781444931136</v>
      </c>
      <c r="B46" s="41" t="s">
        <v>100</v>
      </c>
      <c r="C46" s="41" t="s">
        <v>23</v>
      </c>
      <c r="D46" s="41" t="s">
        <v>19</v>
      </c>
      <c r="E46" s="42" t="s">
        <v>101</v>
      </c>
      <c r="F46" s="43">
        <v>19.989999999999998</v>
      </c>
      <c r="G46" s="42" t="s">
        <v>17</v>
      </c>
      <c r="H46" s="44" t="s">
        <v>49</v>
      </c>
      <c r="I46" s="44"/>
      <c r="J46" s="41"/>
    </row>
    <row r="47" spans="1:10" s="33" customFormat="1" ht="35.1" customHeight="1" x14ac:dyDescent="0.25">
      <c r="A47" s="41">
        <v>9781444962574</v>
      </c>
      <c r="B47" s="41" t="s">
        <v>102</v>
      </c>
      <c r="C47" s="41" t="s">
        <v>23</v>
      </c>
      <c r="D47" s="41" t="s">
        <v>19</v>
      </c>
      <c r="E47" s="42" t="s">
        <v>22</v>
      </c>
      <c r="F47" s="43">
        <v>19.989999999999998</v>
      </c>
      <c r="G47" s="42" t="s">
        <v>17</v>
      </c>
      <c r="H47" s="44" t="s">
        <v>47</v>
      </c>
      <c r="I47" s="44"/>
      <c r="J47" s="41"/>
    </row>
    <row r="48" spans="1:10" s="33" customFormat="1" ht="35.1" customHeight="1" x14ac:dyDescent="0.25">
      <c r="A48" s="41">
        <v>9781408364925</v>
      </c>
      <c r="B48" s="41" t="s">
        <v>103</v>
      </c>
      <c r="C48" s="41" t="s">
        <v>104</v>
      </c>
      <c r="D48" s="41" t="s">
        <v>19</v>
      </c>
      <c r="E48" s="42" t="s">
        <v>21</v>
      </c>
      <c r="F48" s="43">
        <v>16.989999999999998</v>
      </c>
      <c r="G48" s="42" t="s">
        <v>17</v>
      </c>
      <c r="H48" s="44" t="s">
        <v>49</v>
      </c>
      <c r="I48" s="44"/>
      <c r="J48" s="41"/>
    </row>
    <row r="49" spans="1:10" s="33" customFormat="1" ht="35.1" customHeight="1" x14ac:dyDescent="0.25">
      <c r="A49" s="41">
        <v>9781408363089</v>
      </c>
      <c r="B49" s="41" t="s">
        <v>105</v>
      </c>
      <c r="C49" s="41" t="s">
        <v>104</v>
      </c>
      <c r="D49" s="41" t="s">
        <v>19</v>
      </c>
      <c r="E49" s="42" t="s">
        <v>21</v>
      </c>
      <c r="F49" s="43">
        <v>16.989999999999998</v>
      </c>
      <c r="G49" s="42" t="s">
        <v>17</v>
      </c>
      <c r="H49" s="44" t="s">
        <v>43</v>
      </c>
      <c r="I49" s="44"/>
      <c r="J49" s="41"/>
    </row>
    <row r="50" spans="1:10" s="33" customFormat="1" ht="35.1" customHeight="1" x14ac:dyDescent="0.25">
      <c r="A50" s="41">
        <v>9781408357910</v>
      </c>
      <c r="B50" s="41" t="s">
        <v>106</v>
      </c>
      <c r="C50" s="41" t="s">
        <v>42</v>
      </c>
      <c r="D50" s="41" t="s">
        <v>19</v>
      </c>
      <c r="E50" s="42" t="s">
        <v>21</v>
      </c>
      <c r="F50" s="43">
        <v>16.989999999999998</v>
      </c>
      <c r="G50" s="42" t="s">
        <v>17</v>
      </c>
      <c r="H50" s="44" t="s">
        <v>49</v>
      </c>
      <c r="I50" s="44"/>
      <c r="J50" s="41"/>
    </row>
    <row r="51" spans="1:10" s="33" customFormat="1" ht="35.1" customHeight="1" x14ac:dyDescent="0.25">
      <c r="A51" s="41">
        <v>9781408364512</v>
      </c>
      <c r="B51" s="41" t="s">
        <v>107</v>
      </c>
      <c r="C51" s="41" t="s">
        <v>40</v>
      </c>
      <c r="D51" s="41" t="s">
        <v>19</v>
      </c>
      <c r="E51" s="42" t="s">
        <v>41</v>
      </c>
      <c r="F51" s="43">
        <v>16.989999999999998</v>
      </c>
      <c r="G51" s="42" t="s">
        <v>17</v>
      </c>
      <c r="H51" s="44" t="s">
        <v>47</v>
      </c>
      <c r="I51" s="44"/>
      <c r="J51" s="41"/>
    </row>
    <row r="52" spans="1:10" s="33" customFormat="1" ht="35.1" customHeight="1" x14ac:dyDescent="0.25">
      <c r="A52" s="41">
        <v>9780316458092</v>
      </c>
      <c r="B52" s="41" t="s">
        <v>108</v>
      </c>
      <c r="C52" s="41" t="s">
        <v>109</v>
      </c>
      <c r="D52" s="41" t="s">
        <v>18</v>
      </c>
      <c r="E52" s="42" t="s">
        <v>25</v>
      </c>
      <c r="F52" s="43">
        <v>29.99</v>
      </c>
      <c r="G52" s="42" t="s">
        <v>17</v>
      </c>
      <c r="H52" s="44" t="s">
        <v>35</v>
      </c>
      <c r="I52" s="44"/>
      <c r="J52" s="41"/>
    </row>
    <row r="53" spans="1:10" s="33" customFormat="1" ht="35.1" customHeight="1" x14ac:dyDescent="0.25">
      <c r="A53" s="41">
        <v>9781510202467</v>
      </c>
      <c r="B53" s="41" t="s">
        <v>110</v>
      </c>
      <c r="C53" s="41" t="s">
        <v>111</v>
      </c>
      <c r="D53" s="41" t="s">
        <v>18</v>
      </c>
      <c r="E53" s="42" t="s">
        <v>52</v>
      </c>
      <c r="F53" s="43">
        <v>29.99</v>
      </c>
      <c r="G53" s="42" t="s">
        <v>17</v>
      </c>
      <c r="H53" s="44" t="s">
        <v>47</v>
      </c>
      <c r="I53" s="44"/>
      <c r="J53" s="41"/>
    </row>
    <row r="54" spans="1:10" s="33" customFormat="1" ht="35.1" customHeight="1" x14ac:dyDescent="0.25">
      <c r="A54" s="41">
        <v>9781510202122</v>
      </c>
      <c r="B54" s="41" t="s">
        <v>112</v>
      </c>
      <c r="C54" s="41" t="s">
        <v>111</v>
      </c>
      <c r="D54" s="41" t="s">
        <v>19</v>
      </c>
      <c r="E54" s="42" t="s">
        <v>52</v>
      </c>
      <c r="F54" s="43">
        <v>19.989999999999998</v>
      </c>
      <c r="G54" s="42" t="s">
        <v>17</v>
      </c>
      <c r="H54" s="44" t="s">
        <v>32</v>
      </c>
      <c r="I54" s="44"/>
      <c r="J54" s="41"/>
    </row>
    <row r="55" spans="1:10" s="33" customFormat="1" ht="35.1" customHeight="1" x14ac:dyDescent="0.25">
      <c r="A55" s="41">
        <v>9781510202214</v>
      </c>
      <c r="B55" s="41" t="s">
        <v>113</v>
      </c>
      <c r="C55" s="41" t="s">
        <v>111</v>
      </c>
      <c r="D55" s="41" t="s">
        <v>19</v>
      </c>
      <c r="E55" s="42" t="s">
        <v>52</v>
      </c>
      <c r="F55" s="43">
        <v>19.989999999999998</v>
      </c>
      <c r="G55" s="42" t="s">
        <v>17</v>
      </c>
      <c r="H55" s="44" t="s">
        <v>114</v>
      </c>
      <c r="I55" s="44"/>
      <c r="J55" s="41"/>
    </row>
    <row r="56" spans="1:10" s="33" customFormat="1" ht="35.1" customHeight="1" x14ac:dyDescent="0.25">
      <c r="A56" s="41">
        <v>9781444962291</v>
      </c>
      <c r="B56" s="41" t="s">
        <v>115</v>
      </c>
      <c r="C56" s="41" t="s">
        <v>116</v>
      </c>
      <c r="D56" s="41" t="s">
        <v>19</v>
      </c>
      <c r="E56" s="42" t="s">
        <v>22</v>
      </c>
      <c r="F56" s="43">
        <v>18.989999999999998</v>
      </c>
      <c r="G56" s="42" t="s">
        <v>17</v>
      </c>
      <c r="H56" s="44" t="s">
        <v>47</v>
      </c>
      <c r="I56" s="44"/>
      <c r="J56" s="41"/>
    </row>
    <row r="57" spans="1:10" s="33" customFormat="1" ht="35.1" customHeight="1" x14ac:dyDescent="0.25">
      <c r="A57" s="41">
        <v>9781922419224</v>
      </c>
      <c r="B57" s="41" t="s">
        <v>117</v>
      </c>
      <c r="C57" s="41" t="s">
        <v>118</v>
      </c>
      <c r="D57" s="41" t="s">
        <v>19</v>
      </c>
      <c r="E57" s="42" t="s">
        <v>20</v>
      </c>
      <c r="F57" s="43">
        <v>19.989999999999998</v>
      </c>
      <c r="G57" s="42" t="s">
        <v>17</v>
      </c>
      <c r="H57" s="44" t="s">
        <v>47</v>
      </c>
      <c r="I57" s="44"/>
      <c r="J57" s="41"/>
    </row>
    <row r="58" spans="1:10" s="33" customFormat="1" ht="35.1" customHeight="1" x14ac:dyDescent="0.25">
      <c r="A58" s="41">
        <v>9781444960860</v>
      </c>
      <c r="B58" s="41" t="s">
        <v>119</v>
      </c>
      <c r="C58" s="41" t="s">
        <v>120</v>
      </c>
      <c r="D58" s="41" t="s">
        <v>19</v>
      </c>
      <c r="E58" s="42" t="s">
        <v>22</v>
      </c>
      <c r="F58" s="43">
        <v>19.989999999999998</v>
      </c>
      <c r="G58" s="42" t="s">
        <v>17</v>
      </c>
      <c r="H58" s="44" t="s">
        <v>47</v>
      </c>
      <c r="I58" s="44"/>
      <c r="J58" s="41"/>
    </row>
    <row r="59" spans="1:10" s="33" customFormat="1" ht="35.1" customHeight="1" x14ac:dyDescent="0.25">
      <c r="A59" s="41">
        <v>9780734420633</v>
      </c>
      <c r="B59" s="41" t="s">
        <v>121</v>
      </c>
      <c r="C59" s="41" t="s">
        <v>122</v>
      </c>
      <c r="D59" s="41" t="s">
        <v>18</v>
      </c>
      <c r="E59" s="42" t="s">
        <v>26</v>
      </c>
      <c r="F59" s="43">
        <v>24.99</v>
      </c>
      <c r="G59" s="42" t="s">
        <v>17</v>
      </c>
      <c r="H59" s="44" t="s">
        <v>64</v>
      </c>
      <c r="I59" s="44"/>
      <c r="J59" s="41"/>
    </row>
    <row r="60" spans="1:10" s="33" customFormat="1" ht="35.1" customHeight="1" x14ac:dyDescent="0.25">
      <c r="A60" s="41">
        <v>9781925804874</v>
      </c>
      <c r="B60" s="41" t="s">
        <v>123</v>
      </c>
      <c r="C60" s="41" t="s">
        <v>124</v>
      </c>
      <c r="D60" s="41" t="s">
        <v>19</v>
      </c>
      <c r="E60" s="42" t="s">
        <v>30</v>
      </c>
      <c r="F60" s="43">
        <v>19.989999999999998</v>
      </c>
      <c r="G60" s="42" t="s">
        <v>17</v>
      </c>
      <c r="H60" s="44" t="s">
        <v>37</v>
      </c>
      <c r="I60" s="44"/>
      <c r="J60" s="41"/>
    </row>
    <row r="61" spans="1:10" s="33" customFormat="1" ht="35.1" customHeight="1" x14ac:dyDescent="0.25">
      <c r="A61" s="41">
        <v>9781912650736</v>
      </c>
      <c r="B61" s="41" t="s">
        <v>125</v>
      </c>
      <c r="C61" s="41" t="s">
        <v>126</v>
      </c>
      <c r="D61" s="41" t="s">
        <v>19</v>
      </c>
      <c r="E61" s="42" t="s">
        <v>30</v>
      </c>
      <c r="F61" s="43">
        <v>19.989999999999998</v>
      </c>
      <c r="G61" s="42" t="s">
        <v>17</v>
      </c>
      <c r="H61" s="44" t="s">
        <v>37</v>
      </c>
      <c r="I61" s="44"/>
      <c r="J61" s="41"/>
    </row>
    <row r="62" spans="1:10" s="33" customFormat="1" ht="35.1" customHeight="1" x14ac:dyDescent="0.25">
      <c r="A62" s="41">
        <v>9781728235158</v>
      </c>
      <c r="B62" s="41" t="s">
        <v>127</v>
      </c>
      <c r="C62" s="41" t="s">
        <v>128</v>
      </c>
      <c r="D62" s="41" t="s">
        <v>19</v>
      </c>
      <c r="E62" s="42" t="s">
        <v>30</v>
      </c>
      <c r="F62" s="43">
        <v>24.99</v>
      </c>
      <c r="G62" s="42" t="s">
        <v>17</v>
      </c>
      <c r="H62" s="44" t="s">
        <v>37</v>
      </c>
      <c r="I62" s="44"/>
      <c r="J62" s="41"/>
    </row>
    <row r="63" spans="1:10" s="33" customFormat="1" ht="35.1" customHeight="1" x14ac:dyDescent="0.25">
      <c r="A63" s="41">
        <v>9781529381702</v>
      </c>
      <c r="B63" s="41" t="s">
        <v>129</v>
      </c>
      <c r="C63" s="41" t="s">
        <v>130</v>
      </c>
      <c r="D63" s="41" t="s">
        <v>19</v>
      </c>
      <c r="E63" s="42" t="s">
        <v>28</v>
      </c>
      <c r="F63" s="43">
        <v>24.99</v>
      </c>
      <c r="G63" s="42" t="s">
        <v>17</v>
      </c>
      <c r="H63" s="44" t="s">
        <v>49</v>
      </c>
      <c r="I63" s="44"/>
      <c r="J63" s="41"/>
    </row>
    <row r="64" spans="1:10" s="33" customFormat="1" ht="35.1" customHeight="1" x14ac:dyDescent="0.25">
      <c r="A64" s="41">
        <v>9781529380910</v>
      </c>
      <c r="B64" s="41" t="s">
        <v>131</v>
      </c>
      <c r="C64" s="41" t="s">
        <v>132</v>
      </c>
      <c r="D64" s="41" t="s">
        <v>19</v>
      </c>
      <c r="E64" s="42" t="s">
        <v>28</v>
      </c>
      <c r="F64" s="43">
        <v>24.99</v>
      </c>
      <c r="G64" s="42" t="s">
        <v>17</v>
      </c>
      <c r="H64" s="44" t="s">
        <v>47</v>
      </c>
      <c r="I64" s="44"/>
      <c r="J64" s="41"/>
    </row>
    <row r="65" spans="1:10" s="33" customFormat="1" ht="35.1" customHeight="1" x14ac:dyDescent="0.25">
      <c r="A65" s="41">
        <v>9781529350524</v>
      </c>
      <c r="B65" s="41" t="s">
        <v>133</v>
      </c>
      <c r="C65" s="41" t="s">
        <v>134</v>
      </c>
      <c r="D65" s="41" t="s">
        <v>19</v>
      </c>
      <c r="E65" s="42" t="s">
        <v>28</v>
      </c>
      <c r="F65" s="43">
        <v>24.99</v>
      </c>
      <c r="G65" s="42" t="s">
        <v>17</v>
      </c>
      <c r="H65" s="44" t="s">
        <v>135</v>
      </c>
      <c r="I65" s="44"/>
      <c r="J65" s="41"/>
    </row>
    <row r="66" spans="1:10" s="33" customFormat="1" ht="35.1" customHeight="1" x14ac:dyDescent="0.25">
      <c r="A66" s="41">
        <v>9781529350487</v>
      </c>
      <c r="B66" s="41" t="s">
        <v>136</v>
      </c>
      <c r="C66" s="41" t="s">
        <v>134</v>
      </c>
      <c r="D66" s="41" t="s">
        <v>19</v>
      </c>
      <c r="E66" s="42" t="s">
        <v>27</v>
      </c>
      <c r="F66" s="43">
        <v>19.989999999999998</v>
      </c>
      <c r="G66" s="42" t="s">
        <v>17</v>
      </c>
      <c r="H66" s="44" t="s">
        <v>47</v>
      </c>
      <c r="I66" s="44"/>
      <c r="J66" s="41"/>
    </row>
    <row r="67" spans="1:10" s="33" customFormat="1" ht="35.1" customHeight="1" x14ac:dyDescent="0.25">
      <c r="A67" s="41">
        <v>9781529370560</v>
      </c>
      <c r="B67" s="41" t="s">
        <v>137</v>
      </c>
      <c r="C67" s="41" t="s">
        <v>138</v>
      </c>
      <c r="D67" s="41" t="s">
        <v>19</v>
      </c>
      <c r="E67" s="42" t="s">
        <v>28</v>
      </c>
      <c r="F67" s="43">
        <v>24.99</v>
      </c>
      <c r="G67" s="42" t="s">
        <v>17</v>
      </c>
      <c r="H67" s="44" t="s">
        <v>49</v>
      </c>
      <c r="I67" s="44"/>
      <c r="J67" s="41"/>
    </row>
    <row r="68" spans="1:10" s="33" customFormat="1" ht="35.1" customHeight="1" x14ac:dyDescent="0.25">
      <c r="A68" s="41">
        <v>9781444964899</v>
      </c>
      <c r="B68" s="41" t="s">
        <v>139</v>
      </c>
      <c r="C68" s="41" t="s">
        <v>140</v>
      </c>
      <c r="D68" s="41" t="s">
        <v>19</v>
      </c>
      <c r="E68" s="42" t="s">
        <v>22</v>
      </c>
      <c r="F68" s="43">
        <v>19.989999999999998</v>
      </c>
      <c r="G68" s="42" t="s">
        <v>17</v>
      </c>
      <c r="H68" s="44" t="s">
        <v>49</v>
      </c>
      <c r="I68" s="44"/>
      <c r="J68" s="41"/>
    </row>
    <row r="69" spans="1:10" s="33" customFormat="1" ht="35.1" customHeight="1" x14ac:dyDescent="0.25">
      <c r="A69" s="41">
        <v>9781789096606</v>
      </c>
      <c r="B69" s="41" t="s">
        <v>141</v>
      </c>
      <c r="C69" s="41" t="s">
        <v>142</v>
      </c>
      <c r="D69" s="41" t="s">
        <v>19</v>
      </c>
      <c r="E69" s="42" t="s">
        <v>30</v>
      </c>
      <c r="F69" s="43">
        <v>22.99</v>
      </c>
      <c r="G69" s="42" t="s">
        <v>17</v>
      </c>
      <c r="H69" s="44" t="s">
        <v>37</v>
      </c>
      <c r="I69" s="44"/>
      <c r="J69" s="41"/>
    </row>
    <row r="70" spans="1:10" s="33" customFormat="1" ht="35.1" customHeight="1" x14ac:dyDescent="0.25">
      <c r="A70" s="41">
        <v>9781492679257</v>
      </c>
      <c r="B70" s="41" t="s">
        <v>143</v>
      </c>
      <c r="C70" s="41" t="s">
        <v>144</v>
      </c>
      <c r="D70" s="41" t="s">
        <v>19</v>
      </c>
      <c r="E70" s="42" t="s">
        <v>30</v>
      </c>
      <c r="F70" s="43">
        <v>22.99</v>
      </c>
      <c r="G70" s="42" t="s">
        <v>17</v>
      </c>
      <c r="H70" s="44" t="s">
        <v>37</v>
      </c>
      <c r="I70" s="44"/>
      <c r="J70" s="41"/>
    </row>
    <row r="71" spans="1:10" s="33" customFormat="1" ht="35.1" customHeight="1" x14ac:dyDescent="0.25">
      <c r="A71" s="41">
        <v>9781444954777</v>
      </c>
      <c r="B71" s="41" t="s">
        <v>145</v>
      </c>
      <c r="C71" s="41" t="s">
        <v>146</v>
      </c>
      <c r="D71" s="41" t="s">
        <v>19</v>
      </c>
      <c r="E71" s="42" t="s">
        <v>22</v>
      </c>
      <c r="F71" s="43">
        <v>19.989999999999998</v>
      </c>
      <c r="G71" s="42" t="s">
        <v>17</v>
      </c>
      <c r="H71" s="44" t="s">
        <v>49</v>
      </c>
      <c r="I71" s="44"/>
      <c r="J71" s="41"/>
    </row>
    <row r="72" spans="1:10" s="33" customFormat="1" ht="35.1" customHeight="1" x14ac:dyDescent="0.25">
      <c r="A72" s="41">
        <v>9780316460408</v>
      </c>
      <c r="B72" s="41" t="s">
        <v>147</v>
      </c>
      <c r="C72" s="41" t="s">
        <v>148</v>
      </c>
      <c r="D72" s="41" t="s">
        <v>18</v>
      </c>
      <c r="E72" s="42" t="s">
        <v>25</v>
      </c>
      <c r="F72" s="43">
        <v>29.99</v>
      </c>
      <c r="G72" s="42" t="s">
        <v>17</v>
      </c>
      <c r="H72" s="44" t="s">
        <v>35</v>
      </c>
      <c r="I72" s="44"/>
      <c r="J72" s="41"/>
    </row>
    <row r="73" spans="1:10" s="33" customFormat="1" ht="35.1" customHeight="1" x14ac:dyDescent="0.25">
      <c r="A73" s="41">
        <v>9781510106451</v>
      </c>
      <c r="B73" s="41" t="s">
        <v>149</v>
      </c>
      <c r="C73" s="41" t="s">
        <v>150</v>
      </c>
      <c r="D73" s="41" t="s">
        <v>19</v>
      </c>
      <c r="E73" s="42" t="s">
        <v>31</v>
      </c>
      <c r="F73" s="43">
        <v>39.99</v>
      </c>
      <c r="G73" s="42" t="s">
        <v>17</v>
      </c>
      <c r="H73" s="44" t="s">
        <v>151</v>
      </c>
      <c r="I73" s="44"/>
      <c r="J73" s="41"/>
    </row>
    <row r="74" spans="1:10" s="33" customFormat="1" ht="35.1" customHeight="1" x14ac:dyDescent="0.25">
      <c r="A74" s="41">
        <v>9781869713553</v>
      </c>
      <c r="B74" s="41" t="s">
        <v>152</v>
      </c>
      <c r="C74" s="41" t="s">
        <v>153</v>
      </c>
      <c r="D74" s="41" t="s">
        <v>19</v>
      </c>
      <c r="E74" s="42" t="s">
        <v>34</v>
      </c>
      <c r="F74" s="43">
        <v>19.989999999999998</v>
      </c>
      <c r="G74" s="42" t="s">
        <v>17</v>
      </c>
      <c r="H74" s="44" t="s">
        <v>154</v>
      </c>
      <c r="I74" s="44"/>
      <c r="J74" s="41"/>
    </row>
    <row r="75" spans="1:10" s="33" customFormat="1" ht="35.1" customHeight="1" x14ac:dyDescent="0.25">
      <c r="A75" s="41">
        <v>9781869713676</v>
      </c>
      <c r="B75" s="41" t="s">
        <v>155</v>
      </c>
      <c r="C75" s="41" t="s">
        <v>153</v>
      </c>
      <c r="D75" s="41" t="s">
        <v>19</v>
      </c>
      <c r="E75" s="42" t="s">
        <v>34</v>
      </c>
      <c r="F75" s="43">
        <v>19.989999999999998</v>
      </c>
      <c r="G75" s="42" t="s">
        <v>17</v>
      </c>
      <c r="H75" s="44" t="s">
        <v>156</v>
      </c>
      <c r="I75" s="44"/>
      <c r="J75" s="41"/>
    </row>
    <row r="76" spans="1:10" s="33" customFormat="1" ht="35.1" customHeight="1" x14ac:dyDescent="0.25">
      <c r="A76" s="41">
        <v>9781869713744</v>
      </c>
      <c r="B76" s="41" t="s">
        <v>157</v>
      </c>
      <c r="C76" s="41" t="s">
        <v>153</v>
      </c>
      <c r="D76" s="41" t="s">
        <v>19</v>
      </c>
      <c r="E76" s="42" t="s">
        <v>34</v>
      </c>
      <c r="F76" s="43">
        <v>19.989999999999998</v>
      </c>
      <c r="G76" s="42" t="s">
        <v>17</v>
      </c>
      <c r="H76" s="44" t="s">
        <v>158</v>
      </c>
      <c r="I76" s="44"/>
      <c r="J76" s="41"/>
    </row>
    <row r="77" spans="1:10" s="33" customFormat="1" ht="35.1" customHeight="1" x14ac:dyDescent="0.25">
      <c r="A77" s="41">
        <v>9781869713737</v>
      </c>
      <c r="B77" s="41" t="s">
        <v>159</v>
      </c>
      <c r="C77" s="41" t="s">
        <v>153</v>
      </c>
      <c r="D77" s="41" t="s">
        <v>19</v>
      </c>
      <c r="E77" s="42" t="s">
        <v>34</v>
      </c>
      <c r="F77" s="43">
        <v>19.989999999999998</v>
      </c>
      <c r="G77" s="42" t="s">
        <v>17</v>
      </c>
      <c r="H77" s="44" t="s">
        <v>160</v>
      </c>
      <c r="I77" s="44"/>
      <c r="J77" s="41"/>
    </row>
    <row r="78" spans="1:10" s="33" customFormat="1" ht="35.1" customHeight="1" x14ac:dyDescent="0.25">
      <c r="A78" s="41">
        <v>9781869713874</v>
      </c>
      <c r="B78" s="41" t="s">
        <v>161</v>
      </c>
      <c r="C78" s="41" t="s">
        <v>153</v>
      </c>
      <c r="D78" s="41" t="s">
        <v>19</v>
      </c>
      <c r="E78" s="42" t="s">
        <v>34</v>
      </c>
      <c r="F78" s="43">
        <v>19.989999999999998</v>
      </c>
      <c r="G78" s="42" t="s">
        <v>17</v>
      </c>
      <c r="H78" s="44" t="s">
        <v>162</v>
      </c>
      <c r="I78" s="44"/>
      <c r="J78" s="41"/>
    </row>
    <row r="79" spans="1:10" s="33" customFormat="1" ht="35.1" customHeight="1" x14ac:dyDescent="0.25">
      <c r="A79" s="41">
        <v>9781945820793</v>
      </c>
      <c r="B79" s="41" t="s">
        <v>163</v>
      </c>
      <c r="C79" s="41" t="s">
        <v>164</v>
      </c>
      <c r="D79" s="41" t="s">
        <v>19</v>
      </c>
      <c r="E79" s="42" t="s">
        <v>30</v>
      </c>
      <c r="F79" s="43">
        <v>29.99</v>
      </c>
      <c r="G79" s="42" t="s">
        <v>17</v>
      </c>
      <c r="H79" s="44" t="s">
        <v>37</v>
      </c>
      <c r="I79" s="44"/>
      <c r="J79" s="41"/>
    </row>
    <row r="80" spans="1:10" s="33" customFormat="1" ht="35.1" customHeight="1" x14ac:dyDescent="0.25">
      <c r="A80" s="41">
        <v>9780316459709</v>
      </c>
      <c r="B80" s="41" t="s">
        <v>165</v>
      </c>
      <c r="C80" s="41" t="s">
        <v>166</v>
      </c>
      <c r="D80" s="41" t="s">
        <v>19</v>
      </c>
      <c r="E80" s="42" t="s">
        <v>25</v>
      </c>
      <c r="F80" s="43">
        <v>24.99</v>
      </c>
      <c r="G80" s="42" t="s">
        <v>17</v>
      </c>
      <c r="H80" s="44" t="s">
        <v>47</v>
      </c>
      <c r="I80" s="44"/>
      <c r="J80" s="41"/>
    </row>
    <row r="81" spans="1:10" s="33" customFormat="1" ht="35.1" customHeight="1" x14ac:dyDescent="0.25">
      <c r="A81" s="41">
        <v>9780316522885</v>
      </c>
      <c r="B81" s="41" t="s">
        <v>167</v>
      </c>
      <c r="C81" s="41" t="s">
        <v>168</v>
      </c>
      <c r="D81" s="41" t="s">
        <v>19</v>
      </c>
      <c r="E81" s="42" t="s">
        <v>25</v>
      </c>
      <c r="F81" s="43">
        <v>24.99</v>
      </c>
      <c r="G81" s="42" t="s">
        <v>17</v>
      </c>
      <c r="H81" s="44" t="s">
        <v>169</v>
      </c>
      <c r="I81" s="44"/>
      <c r="J81" s="41"/>
    </row>
    <row r="82" spans="1:10" s="33" customFormat="1" ht="35.1" customHeight="1" x14ac:dyDescent="0.25">
      <c r="A82" s="41">
        <v>9780734420046</v>
      </c>
      <c r="B82" s="41" t="s">
        <v>170</v>
      </c>
      <c r="C82" s="41" t="s">
        <v>171</v>
      </c>
      <c r="D82" s="41" t="s">
        <v>18</v>
      </c>
      <c r="E82" s="42" t="s">
        <v>26</v>
      </c>
      <c r="F82" s="43">
        <v>34.99</v>
      </c>
      <c r="G82" s="42" t="s">
        <v>17</v>
      </c>
      <c r="H82" s="44" t="s">
        <v>64</v>
      </c>
      <c r="I82" s="44"/>
      <c r="J82" s="41"/>
    </row>
    <row r="83" spans="1:10" customFormat="1" ht="35.1" customHeight="1" x14ac:dyDescent="0.25">
      <c r="A83" s="41">
        <v>9780734419019</v>
      </c>
      <c r="B83" s="41" t="s">
        <v>172</v>
      </c>
      <c r="C83" s="41" t="s">
        <v>171</v>
      </c>
      <c r="D83" s="41" t="s">
        <v>18</v>
      </c>
      <c r="E83" s="42" t="s">
        <v>26</v>
      </c>
      <c r="F83" s="43">
        <v>34.99</v>
      </c>
      <c r="G83" s="42" t="s">
        <v>17</v>
      </c>
      <c r="H83" s="44" t="s">
        <v>44</v>
      </c>
      <c r="I83" s="44"/>
      <c r="J83" s="41"/>
    </row>
    <row r="84" spans="1:10" customFormat="1" ht="35.1" customHeight="1" x14ac:dyDescent="0.25">
      <c r="A84" s="41">
        <v>9780734420015</v>
      </c>
      <c r="B84" s="41" t="s">
        <v>173</v>
      </c>
      <c r="C84" s="41" t="s">
        <v>171</v>
      </c>
      <c r="D84" s="41" t="s">
        <v>18</v>
      </c>
      <c r="E84" s="42" t="s">
        <v>26</v>
      </c>
      <c r="F84" s="43">
        <v>34.99</v>
      </c>
      <c r="G84" s="42" t="s">
        <v>17</v>
      </c>
      <c r="H84" s="44" t="s">
        <v>174</v>
      </c>
      <c r="I84" s="44"/>
      <c r="J84" s="41"/>
    </row>
    <row r="85" spans="1:10" customFormat="1" ht="35.1" customHeight="1" x14ac:dyDescent="0.25">
      <c r="A85" s="41">
        <v>9781526364319</v>
      </c>
      <c r="B85" s="41" t="s">
        <v>175</v>
      </c>
      <c r="C85" s="41" t="s">
        <v>176</v>
      </c>
      <c r="D85" s="41" t="s">
        <v>19</v>
      </c>
      <c r="E85" s="42" t="s">
        <v>39</v>
      </c>
      <c r="F85" s="43">
        <v>24.99</v>
      </c>
      <c r="G85" s="42" t="s">
        <v>17</v>
      </c>
      <c r="H85" s="44" t="s">
        <v>49</v>
      </c>
      <c r="I85" s="44"/>
      <c r="J85" s="41"/>
    </row>
    <row r="86" spans="1:10" customFormat="1" ht="35.1" customHeight="1" x14ac:dyDescent="0.25">
      <c r="A86" s="41">
        <v>9781526363299</v>
      </c>
      <c r="B86" s="41" t="s">
        <v>177</v>
      </c>
      <c r="C86" s="41" t="s">
        <v>178</v>
      </c>
      <c r="D86" s="41" t="s">
        <v>18</v>
      </c>
      <c r="E86" s="42" t="s">
        <v>39</v>
      </c>
      <c r="F86" s="43">
        <v>29.99</v>
      </c>
      <c r="G86" s="42" t="s">
        <v>17</v>
      </c>
      <c r="H86" s="44" t="s">
        <v>49</v>
      </c>
      <c r="I86" s="44"/>
      <c r="J86" s="41"/>
    </row>
    <row r="87" spans="1:10" customFormat="1" ht="35.1" customHeight="1" x14ac:dyDescent="0.25">
      <c r="A87" s="41">
        <v>9781445180700</v>
      </c>
      <c r="B87" s="41" t="s">
        <v>179</v>
      </c>
      <c r="C87" s="41" t="s">
        <v>45</v>
      </c>
      <c r="D87" s="41" t="s">
        <v>18</v>
      </c>
      <c r="E87" s="42" t="s">
        <v>29</v>
      </c>
      <c r="F87" s="43">
        <v>29.99</v>
      </c>
      <c r="G87" s="42" t="s">
        <v>17</v>
      </c>
      <c r="H87" s="44" t="s">
        <v>49</v>
      </c>
      <c r="I87" s="44"/>
      <c r="J87" s="41"/>
    </row>
    <row r="88" spans="1:10" customFormat="1" ht="35.1" customHeight="1" x14ac:dyDescent="0.25">
      <c r="A88" s="41">
        <v>9781526316608</v>
      </c>
      <c r="B88" s="41" t="s">
        <v>180</v>
      </c>
      <c r="C88" s="41" t="s">
        <v>181</v>
      </c>
      <c r="D88" s="41" t="s">
        <v>18</v>
      </c>
      <c r="E88" s="42" t="s">
        <v>24</v>
      </c>
      <c r="F88" s="43">
        <v>29.99</v>
      </c>
      <c r="G88" s="42" t="s">
        <v>17</v>
      </c>
      <c r="H88" s="44" t="s">
        <v>49</v>
      </c>
      <c r="I88" s="44"/>
      <c r="J88" s="41"/>
    </row>
    <row r="89" spans="1:10" customFormat="1" ht="35.1" customHeight="1" x14ac:dyDescent="0.25">
      <c r="A89" s="41">
        <v>9781445171388</v>
      </c>
      <c r="B89" s="41" t="s">
        <v>182</v>
      </c>
      <c r="C89" s="41" t="s">
        <v>183</v>
      </c>
      <c r="D89" s="41" t="s">
        <v>19</v>
      </c>
      <c r="E89" s="42" t="s">
        <v>29</v>
      </c>
      <c r="F89" s="43">
        <v>23.99</v>
      </c>
      <c r="G89" s="42" t="s">
        <v>17</v>
      </c>
      <c r="H89" s="44" t="s">
        <v>49</v>
      </c>
      <c r="I89" s="44"/>
      <c r="J89" s="41"/>
    </row>
    <row r="90" spans="1:10" customFormat="1" ht="35.1" customHeight="1" x14ac:dyDescent="0.25">
      <c r="A90" s="41">
        <v>9781445171425</v>
      </c>
      <c r="B90" s="41" t="s">
        <v>184</v>
      </c>
      <c r="C90" s="41" t="s">
        <v>183</v>
      </c>
      <c r="D90" s="41" t="s">
        <v>19</v>
      </c>
      <c r="E90" s="42" t="s">
        <v>29</v>
      </c>
      <c r="F90" s="43">
        <v>23.99</v>
      </c>
      <c r="G90" s="42" t="s">
        <v>17</v>
      </c>
      <c r="H90" s="44" t="s">
        <v>49</v>
      </c>
      <c r="I90" s="44"/>
      <c r="J90" s="41"/>
    </row>
    <row r="91" spans="1:10" customFormat="1" ht="35.1" customHeight="1" x14ac:dyDescent="0.25">
      <c r="A91" s="41">
        <v>9780316167581</v>
      </c>
      <c r="B91" s="41" t="s">
        <v>185</v>
      </c>
      <c r="C91" s="41" t="s">
        <v>186</v>
      </c>
      <c r="D91" s="41" t="s">
        <v>18</v>
      </c>
      <c r="E91" s="42" t="s">
        <v>25</v>
      </c>
      <c r="F91" s="43">
        <v>24.99</v>
      </c>
      <c r="G91" s="42" t="s">
        <v>17</v>
      </c>
      <c r="H91" s="44" t="s">
        <v>114</v>
      </c>
      <c r="I91" s="44"/>
      <c r="J91" s="41"/>
    </row>
    <row r="92" spans="1:10" customFormat="1" ht="35.1" customHeight="1" x14ac:dyDescent="0.25">
      <c r="A92" s="41">
        <v>9780762473038</v>
      </c>
      <c r="B92" s="41" t="s">
        <v>187</v>
      </c>
      <c r="C92" s="41" t="s">
        <v>188</v>
      </c>
      <c r="D92" s="41" t="s">
        <v>19</v>
      </c>
      <c r="E92" s="42" t="s">
        <v>195</v>
      </c>
      <c r="F92" s="43">
        <v>27.99</v>
      </c>
      <c r="G92" s="42" t="s">
        <v>17</v>
      </c>
      <c r="H92" s="44" t="s">
        <v>47</v>
      </c>
      <c r="I92" s="44"/>
      <c r="J92" s="41"/>
    </row>
    <row r="93" spans="1:10" customFormat="1" ht="35.1" customHeight="1" x14ac:dyDescent="0.25">
      <c r="A93" s="41">
        <v>9780316436830</v>
      </c>
      <c r="B93" s="41" t="s">
        <v>189</v>
      </c>
      <c r="C93" s="41" t="s">
        <v>190</v>
      </c>
      <c r="D93" s="41" t="s">
        <v>19</v>
      </c>
      <c r="E93" s="42" t="s">
        <v>25</v>
      </c>
      <c r="F93" s="43">
        <v>19.989999999999998</v>
      </c>
      <c r="G93" s="42" t="s">
        <v>17</v>
      </c>
      <c r="H93" s="44" t="s">
        <v>47</v>
      </c>
      <c r="I93" s="44"/>
      <c r="J93" s="41"/>
    </row>
    <row r="94" spans="1:10" customFormat="1" ht="35.1" customHeight="1" x14ac:dyDescent="0.25">
      <c r="A94" s="41">
        <v>9780762499557</v>
      </c>
      <c r="B94" s="41" t="s">
        <v>191</v>
      </c>
      <c r="C94" s="41" t="s">
        <v>192</v>
      </c>
      <c r="D94" s="41" t="s">
        <v>18</v>
      </c>
      <c r="E94" s="42" t="s">
        <v>193</v>
      </c>
      <c r="F94" s="43">
        <v>27.99</v>
      </c>
      <c r="G94" s="42" t="s">
        <v>17</v>
      </c>
      <c r="H94" s="44" t="s">
        <v>47</v>
      </c>
      <c r="I94" s="44"/>
      <c r="J94" s="41"/>
    </row>
    <row r="95" spans="1:10" customFormat="1" ht="35.1" customHeight="1" x14ac:dyDescent="0.25">
      <c r="A95" s="41">
        <v>9781922419491</v>
      </c>
      <c r="B95" s="41" t="s">
        <v>194</v>
      </c>
      <c r="C95" s="41" t="s">
        <v>87</v>
      </c>
      <c r="D95" s="41" t="s">
        <v>18</v>
      </c>
      <c r="E95" s="42" t="s">
        <v>20</v>
      </c>
      <c r="F95" s="43">
        <v>39.99</v>
      </c>
      <c r="G95" s="42" t="s">
        <v>17</v>
      </c>
      <c r="H95" s="44" t="s">
        <v>47</v>
      </c>
      <c r="I95" s="44"/>
      <c r="J95" s="41"/>
    </row>
    <row r="96" spans="1:10" s="33" customFormat="1" ht="34.5" customHeight="1" x14ac:dyDescent="0.25">
      <c r="I96" s="60"/>
    </row>
    <row r="97" spans="9:9" s="33" customFormat="1" ht="34.5" customHeight="1" x14ac:dyDescent="0.25">
      <c r="I97" s="60"/>
    </row>
    <row r="98" spans="9:9" s="33" customFormat="1" ht="34.5" customHeight="1" x14ac:dyDescent="0.25">
      <c r="I98" s="60"/>
    </row>
    <row r="99" spans="9:9" s="33" customFormat="1" ht="34.5" customHeight="1" x14ac:dyDescent="0.25">
      <c r="I99" s="60"/>
    </row>
    <row r="100" spans="9:9" s="33" customFormat="1" ht="34.5" customHeight="1" x14ac:dyDescent="0.25">
      <c r="I100" s="60"/>
    </row>
    <row r="101" spans="9:9" s="33" customFormat="1" ht="34.5" customHeight="1" x14ac:dyDescent="0.25">
      <c r="I101" s="60"/>
    </row>
    <row r="102" spans="9:9" s="33" customFormat="1" ht="34.5" customHeight="1" x14ac:dyDescent="0.25">
      <c r="I102" s="60"/>
    </row>
    <row r="103" spans="9:9" s="33" customFormat="1" ht="34.5" customHeight="1" x14ac:dyDescent="0.25">
      <c r="I103" s="60"/>
    </row>
    <row r="104" spans="9:9" s="33" customFormat="1" ht="34.5" customHeight="1" x14ac:dyDescent="0.25">
      <c r="I104" s="60"/>
    </row>
    <row r="105" spans="9:9" s="33" customFormat="1" ht="34.5" customHeight="1" x14ac:dyDescent="0.25">
      <c r="I105" s="60"/>
    </row>
    <row r="106" spans="9:9" s="33" customFormat="1" ht="34.5" customHeight="1" x14ac:dyDescent="0.25">
      <c r="I106" s="60"/>
    </row>
    <row r="107" spans="9:9" s="33" customFormat="1" ht="34.5" customHeight="1" x14ac:dyDescent="0.25">
      <c r="I107" s="60"/>
    </row>
    <row r="108" spans="9:9" s="33" customFormat="1" ht="34.5" customHeight="1" x14ac:dyDescent="0.25">
      <c r="I108" s="60"/>
    </row>
    <row r="109" spans="9:9" s="33" customFormat="1" ht="34.5" customHeight="1" x14ac:dyDescent="0.25">
      <c r="I109" s="60"/>
    </row>
    <row r="110" spans="9:9" s="33" customFormat="1" ht="34.5" customHeight="1" x14ac:dyDescent="0.25">
      <c r="I110" s="60"/>
    </row>
    <row r="111" spans="9:9" s="33" customFormat="1" ht="34.5" customHeight="1" x14ac:dyDescent="0.25">
      <c r="I111" s="60"/>
    </row>
    <row r="112" spans="9:9" s="33" customFormat="1" ht="34.5" customHeight="1" x14ac:dyDescent="0.25">
      <c r="I112" s="60"/>
    </row>
    <row r="113" spans="9:9" s="33" customFormat="1" ht="34.5" customHeight="1" x14ac:dyDescent="0.25">
      <c r="I113" s="60"/>
    </row>
    <row r="114" spans="9:9" s="33" customFormat="1" ht="34.5" customHeight="1" x14ac:dyDescent="0.25">
      <c r="I114" s="60"/>
    </row>
    <row r="115" spans="9:9" s="33" customFormat="1" ht="34.5" customHeight="1" x14ac:dyDescent="0.25">
      <c r="I115" s="60"/>
    </row>
    <row r="116" spans="9:9" s="33" customFormat="1" ht="34.5" customHeight="1" x14ac:dyDescent="0.25">
      <c r="I116" s="60"/>
    </row>
    <row r="117" spans="9:9" s="33" customFormat="1" ht="34.5" customHeight="1" x14ac:dyDescent="0.25">
      <c r="I117" s="60"/>
    </row>
    <row r="118" spans="9:9" s="33" customFormat="1" ht="34.5" customHeight="1" x14ac:dyDescent="0.25">
      <c r="I118" s="60"/>
    </row>
    <row r="119" spans="9:9" s="33" customFormat="1" ht="34.5" customHeight="1" x14ac:dyDescent="0.25">
      <c r="I119" s="60"/>
    </row>
    <row r="120" spans="9:9" s="33" customFormat="1" ht="34.5" customHeight="1" x14ac:dyDescent="0.25">
      <c r="I120" s="60"/>
    </row>
    <row r="121" spans="9:9" s="33" customFormat="1" ht="34.5" customHeight="1" x14ac:dyDescent="0.25">
      <c r="I121" s="60"/>
    </row>
    <row r="122" spans="9:9" s="33" customFormat="1" ht="34.5" customHeight="1" x14ac:dyDescent="0.25">
      <c r="I122" s="60"/>
    </row>
    <row r="123" spans="9:9" s="33" customFormat="1" ht="34.5" customHeight="1" x14ac:dyDescent="0.25">
      <c r="I123" s="60"/>
    </row>
    <row r="124" spans="9:9" s="33" customFormat="1" ht="34.5" customHeight="1" x14ac:dyDescent="0.25">
      <c r="I124" s="60"/>
    </row>
    <row r="125" spans="9:9" s="33" customFormat="1" ht="34.5" customHeight="1" x14ac:dyDescent="0.25">
      <c r="I125" s="60"/>
    </row>
    <row r="126" spans="9:9" s="33" customFormat="1" ht="34.5" customHeight="1" x14ac:dyDescent="0.25">
      <c r="I126" s="60"/>
    </row>
    <row r="127" spans="9:9" s="33" customFormat="1" ht="34.5" customHeight="1" x14ac:dyDescent="0.25">
      <c r="I127" s="60"/>
    </row>
    <row r="128" spans="9:9" s="33" customFormat="1" ht="34.5" customHeight="1" x14ac:dyDescent="0.25">
      <c r="I128" s="60"/>
    </row>
    <row r="129" spans="9:9" s="33" customFormat="1" ht="34.5" customHeight="1" x14ac:dyDescent="0.25">
      <c r="I129" s="60"/>
    </row>
    <row r="130" spans="9:9" s="33" customFormat="1" ht="34.5" customHeight="1" x14ac:dyDescent="0.25">
      <c r="I130" s="60"/>
    </row>
    <row r="131" spans="9:9" s="33" customFormat="1" ht="34.5" customHeight="1" x14ac:dyDescent="0.25">
      <c r="I131" s="60"/>
    </row>
    <row r="132" spans="9:9" s="33" customFormat="1" ht="34.5" customHeight="1" x14ac:dyDescent="0.25">
      <c r="I132" s="60"/>
    </row>
    <row r="133" spans="9:9" s="33" customFormat="1" ht="34.5" customHeight="1" x14ac:dyDescent="0.25">
      <c r="I133" s="60"/>
    </row>
    <row r="134" spans="9:9" s="33" customFormat="1" ht="34.5" customHeight="1" x14ac:dyDescent="0.25">
      <c r="I134" s="60"/>
    </row>
    <row r="135" spans="9:9" s="33" customFormat="1" ht="34.5" customHeight="1" x14ac:dyDescent="0.25">
      <c r="I135" s="60"/>
    </row>
    <row r="136" spans="9:9" s="33" customFormat="1" ht="34.5" customHeight="1" x14ac:dyDescent="0.25">
      <c r="I136" s="60"/>
    </row>
    <row r="137" spans="9:9" s="33" customFormat="1" ht="34.5" customHeight="1" x14ac:dyDescent="0.25">
      <c r="I137" s="60"/>
    </row>
    <row r="138" spans="9:9" s="33" customFormat="1" ht="34.5" customHeight="1" x14ac:dyDescent="0.25">
      <c r="I138" s="60"/>
    </row>
    <row r="139" spans="9:9" s="33" customFormat="1" ht="34.5" customHeight="1" x14ac:dyDescent="0.25">
      <c r="I139" s="60"/>
    </row>
    <row r="140" spans="9:9" s="33" customFormat="1" ht="34.5" customHeight="1" x14ac:dyDescent="0.25">
      <c r="I140" s="60"/>
    </row>
    <row r="141" spans="9:9" s="33" customFormat="1" ht="34.5" customHeight="1" x14ac:dyDescent="0.25">
      <c r="I141" s="60"/>
    </row>
    <row r="142" spans="9:9" s="33" customFormat="1" ht="34.5" customHeight="1" x14ac:dyDescent="0.25">
      <c r="I142" s="60"/>
    </row>
    <row r="143" spans="9:9" s="33" customFormat="1" ht="34.5" customHeight="1" x14ac:dyDescent="0.25">
      <c r="I143" s="60"/>
    </row>
    <row r="144" spans="9:9" s="33" customFormat="1" ht="34.5" customHeight="1" x14ac:dyDescent="0.25">
      <c r="I144" s="60"/>
    </row>
    <row r="145" spans="9:9" s="33" customFormat="1" ht="34.5" customHeight="1" x14ac:dyDescent="0.25">
      <c r="I145" s="60"/>
    </row>
    <row r="146" spans="9:9" s="33" customFormat="1" ht="34.5" customHeight="1" x14ac:dyDescent="0.25">
      <c r="I146" s="60"/>
    </row>
    <row r="147" spans="9:9" s="33" customFormat="1" ht="34.5" customHeight="1" x14ac:dyDescent="0.25">
      <c r="I147" s="60"/>
    </row>
    <row r="148" spans="9:9" s="33" customFormat="1" ht="34.5" customHeight="1" x14ac:dyDescent="0.25">
      <c r="I148" s="60"/>
    </row>
    <row r="149" spans="9:9" s="33" customFormat="1" ht="34.5" customHeight="1" x14ac:dyDescent="0.25">
      <c r="I149" s="60"/>
    </row>
    <row r="150" spans="9:9" s="33" customFormat="1" ht="34.5" customHeight="1" x14ac:dyDescent="0.25">
      <c r="I150" s="60"/>
    </row>
    <row r="151" spans="9:9" s="33" customFormat="1" ht="34.5" customHeight="1" x14ac:dyDescent="0.25">
      <c r="I151" s="60"/>
    </row>
    <row r="152" spans="9:9" s="33" customFormat="1" ht="34.5" customHeight="1" x14ac:dyDescent="0.25">
      <c r="I152" s="60"/>
    </row>
    <row r="153" spans="9:9" s="33" customFormat="1" ht="34.5" customHeight="1" x14ac:dyDescent="0.25">
      <c r="I153" s="60"/>
    </row>
    <row r="154" spans="9:9" s="33" customFormat="1" ht="34.5" customHeight="1" x14ac:dyDescent="0.25">
      <c r="I154" s="60"/>
    </row>
    <row r="155" spans="9:9" s="33" customFormat="1" ht="34.5" customHeight="1" x14ac:dyDescent="0.25">
      <c r="I155" s="60"/>
    </row>
    <row r="156" spans="9:9" s="33" customFormat="1" ht="34.5" customHeight="1" x14ac:dyDescent="0.25">
      <c r="I156" s="60"/>
    </row>
    <row r="157" spans="9:9" s="33" customFormat="1" ht="34.5" customHeight="1" x14ac:dyDescent="0.25">
      <c r="I157" s="60"/>
    </row>
    <row r="158" spans="9:9" s="33" customFormat="1" ht="34.5" customHeight="1" x14ac:dyDescent="0.25">
      <c r="I158" s="60"/>
    </row>
    <row r="159" spans="9:9" s="33" customFormat="1" ht="34.5" customHeight="1" x14ac:dyDescent="0.25">
      <c r="I159" s="60"/>
    </row>
    <row r="160" spans="9:9" s="33" customFormat="1" ht="34.5" customHeight="1" x14ac:dyDescent="0.25">
      <c r="I160" s="60"/>
    </row>
    <row r="161" spans="9:9" s="33" customFormat="1" ht="34.5" customHeight="1" x14ac:dyDescent="0.25">
      <c r="I161" s="60"/>
    </row>
    <row r="162" spans="9:9" s="33" customFormat="1" ht="34.5" customHeight="1" x14ac:dyDescent="0.25">
      <c r="I162" s="60"/>
    </row>
    <row r="163" spans="9:9" s="33" customFormat="1" ht="34.5" customHeight="1" x14ac:dyDescent="0.25">
      <c r="I163" s="60"/>
    </row>
    <row r="164" spans="9:9" s="33" customFormat="1" ht="34.5" customHeight="1" x14ac:dyDescent="0.25">
      <c r="I164" s="60"/>
    </row>
    <row r="165" spans="9:9" s="33" customFormat="1" ht="34.5" customHeight="1" x14ac:dyDescent="0.25">
      <c r="I165" s="60"/>
    </row>
    <row r="166" spans="9:9" s="33" customFormat="1" ht="34.5" customHeight="1" x14ac:dyDescent="0.25">
      <c r="I166" s="60"/>
    </row>
    <row r="167" spans="9:9" s="33" customFormat="1" ht="34.5" customHeight="1" x14ac:dyDescent="0.25">
      <c r="I167" s="60"/>
    </row>
    <row r="168" spans="9:9" s="33" customFormat="1" ht="34.5" customHeight="1" x14ac:dyDescent="0.25">
      <c r="I168" s="60"/>
    </row>
    <row r="169" spans="9:9" s="33" customFormat="1" ht="34.5" customHeight="1" x14ac:dyDescent="0.25">
      <c r="I169" s="60"/>
    </row>
    <row r="170" spans="9:9" s="33" customFormat="1" ht="34.5" customHeight="1" x14ac:dyDescent="0.25">
      <c r="I170" s="60"/>
    </row>
    <row r="171" spans="9:9" s="33" customFormat="1" ht="34.5" customHeight="1" x14ac:dyDescent="0.25">
      <c r="I171" s="60"/>
    </row>
    <row r="172" spans="9:9" s="33" customFormat="1" ht="34.5" customHeight="1" x14ac:dyDescent="0.25">
      <c r="I172" s="60"/>
    </row>
    <row r="173" spans="9:9" s="33" customFormat="1" ht="34.5" customHeight="1" x14ac:dyDescent="0.25">
      <c r="I173" s="60"/>
    </row>
    <row r="174" spans="9:9" s="33" customFormat="1" ht="34.5" customHeight="1" x14ac:dyDescent="0.25">
      <c r="I174" s="60"/>
    </row>
    <row r="175" spans="9:9" s="33" customFormat="1" ht="34.5" customHeight="1" x14ac:dyDescent="0.25">
      <c r="I175" s="60"/>
    </row>
    <row r="176" spans="9:9" s="33" customFormat="1" ht="34.5" customHeight="1" x14ac:dyDescent="0.25">
      <c r="I176" s="60"/>
    </row>
    <row r="177" spans="9:9" s="33" customFormat="1" ht="34.5" customHeight="1" x14ac:dyDescent="0.25">
      <c r="I177" s="60"/>
    </row>
    <row r="178" spans="9:9" s="33" customFormat="1" ht="34.5" customHeight="1" x14ac:dyDescent="0.25">
      <c r="I178" s="60"/>
    </row>
    <row r="179" spans="9:9" s="33" customFormat="1" ht="34.5" customHeight="1" x14ac:dyDescent="0.25">
      <c r="I179" s="60"/>
    </row>
    <row r="180" spans="9:9" s="33" customFormat="1" ht="34.5" customHeight="1" x14ac:dyDescent="0.25">
      <c r="I180" s="60"/>
    </row>
    <row r="181" spans="9:9" s="33" customFormat="1" ht="34.5" customHeight="1" x14ac:dyDescent="0.25">
      <c r="I181" s="60"/>
    </row>
    <row r="182" spans="9:9" s="33" customFormat="1" ht="34.5" customHeight="1" x14ac:dyDescent="0.25">
      <c r="I182" s="60"/>
    </row>
    <row r="183" spans="9:9" s="33" customFormat="1" ht="34.5" customHeight="1" x14ac:dyDescent="0.25">
      <c r="I183" s="60"/>
    </row>
    <row r="184" spans="9:9" s="33" customFormat="1" ht="34.5" customHeight="1" x14ac:dyDescent="0.25">
      <c r="I184" s="60"/>
    </row>
    <row r="185" spans="9:9" s="33" customFormat="1" ht="34.5" customHeight="1" x14ac:dyDescent="0.25">
      <c r="I185" s="60"/>
    </row>
    <row r="186" spans="9:9" s="33" customFormat="1" ht="34.5" customHeight="1" x14ac:dyDescent="0.25">
      <c r="I186" s="60"/>
    </row>
    <row r="187" spans="9:9" s="33" customFormat="1" ht="34.5" customHeight="1" x14ac:dyDescent="0.25">
      <c r="I187" s="60"/>
    </row>
    <row r="188" spans="9:9" s="33" customFormat="1" ht="34.5" customHeight="1" x14ac:dyDescent="0.25">
      <c r="I188" s="60"/>
    </row>
    <row r="189" spans="9:9" s="33" customFormat="1" ht="34.5" customHeight="1" x14ac:dyDescent="0.25">
      <c r="I189" s="60"/>
    </row>
    <row r="190" spans="9:9" s="33" customFormat="1" ht="34.5" customHeight="1" x14ac:dyDescent="0.25">
      <c r="I190" s="60"/>
    </row>
    <row r="191" spans="9:9" s="33" customFormat="1" ht="34.5" customHeight="1" x14ac:dyDescent="0.25">
      <c r="I191" s="60"/>
    </row>
    <row r="192" spans="9:9" s="33" customFormat="1" ht="34.5" customHeight="1" x14ac:dyDescent="0.25">
      <c r="I192" s="60"/>
    </row>
    <row r="193" spans="9:9" s="33" customFormat="1" ht="34.5" customHeight="1" x14ac:dyDescent="0.25">
      <c r="I193" s="60"/>
    </row>
    <row r="194" spans="9:9" s="33" customFormat="1" ht="34.5" customHeight="1" x14ac:dyDescent="0.25">
      <c r="I194" s="60"/>
    </row>
    <row r="195" spans="9:9" s="33" customFormat="1" ht="34.5" customHeight="1" x14ac:dyDescent="0.25">
      <c r="I195" s="60"/>
    </row>
    <row r="196" spans="9:9" s="33" customFormat="1" ht="34.5" customHeight="1" x14ac:dyDescent="0.25">
      <c r="I196" s="60"/>
    </row>
    <row r="197" spans="9:9" s="33" customFormat="1" ht="34.5" customHeight="1" x14ac:dyDescent="0.25">
      <c r="I197" s="60"/>
    </row>
    <row r="198" spans="9:9" s="33" customFormat="1" ht="34.5" customHeight="1" x14ac:dyDescent="0.25">
      <c r="I198" s="60"/>
    </row>
    <row r="199" spans="9:9" s="33" customFormat="1" ht="34.5" customHeight="1" x14ac:dyDescent="0.25">
      <c r="I199" s="60"/>
    </row>
    <row r="200" spans="9:9" s="33" customFormat="1" ht="34.5" customHeight="1" x14ac:dyDescent="0.25">
      <c r="I200" s="60"/>
    </row>
    <row r="201" spans="9:9" s="33" customFormat="1" ht="34.5" customHeight="1" x14ac:dyDescent="0.25">
      <c r="I201" s="60"/>
    </row>
    <row r="202" spans="9:9" s="33" customFormat="1" ht="34.5" customHeight="1" x14ac:dyDescent="0.25">
      <c r="I202" s="60"/>
    </row>
    <row r="203" spans="9:9" s="33" customFormat="1" ht="34.5" customHeight="1" x14ac:dyDescent="0.25">
      <c r="I203" s="60"/>
    </row>
    <row r="204" spans="9:9" s="33" customFormat="1" ht="34.5" customHeight="1" x14ac:dyDescent="0.25">
      <c r="I204" s="60"/>
    </row>
    <row r="205" spans="9:9" s="33" customFormat="1" ht="34.5" customHeight="1" x14ac:dyDescent="0.25">
      <c r="I205" s="60"/>
    </row>
    <row r="206" spans="9:9" s="33" customFormat="1" ht="34.5" customHeight="1" x14ac:dyDescent="0.25">
      <c r="I206" s="60"/>
    </row>
    <row r="207" spans="9:9" s="33" customFormat="1" ht="34.5" customHeight="1" x14ac:dyDescent="0.25">
      <c r="I207" s="60"/>
    </row>
    <row r="208" spans="9:9" s="33" customFormat="1" ht="34.5" customHeight="1" x14ac:dyDescent="0.25">
      <c r="I208" s="60"/>
    </row>
    <row r="209" spans="9:9" s="33" customFormat="1" ht="34.5" customHeight="1" x14ac:dyDescent="0.25">
      <c r="I209" s="60"/>
    </row>
    <row r="210" spans="9:9" s="33" customFormat="1" ht="34.5" customHeight="1" x14ac:dyDescent="0.25">
      <c r="I210" s="60"/>
    </row>
    <row r="211" spans="9:9" s="33" customFormat="1" ht="34.5" customHeight="1" x14ac:dyDescent="0.25">
      <c r="I211" s="60"/>
    </row>
    <row r="212" spans="9:9" s="33" customFormat="1" ht="34.5" customHeight="1" x14ac:dyDescent="0.25">
      <c r="I212" s="60"/>
    </row>
    <row r="213" spans="9:9" s="33" customFormat="1" ht="34.5" customHeight="1" x14ac:dyDescent="0.25">
      <c r="I213" s="60"/>
    </row>
    <row r="214" spans="9:9" s="33" customFormat="1" ht="34.5" customHeight="1" x14ac:dyDescent="0.25">
      <c r="I214" s="60"/>
    </row>
    <row r="215" spans="9:9" s="33" customFormat="1" ht="34.5" customHeight="1" x14ac:dyDescent="0.25">
      <c r="I215" s="60"/>
    </row>
    <row r="216" spans="9:9" s="33" customFormat="1" ht="34.5" customHeight="1" x14ac:dyDescent="0.25">
      <c r="I216" s="60"/>
    </row>
    <row r="217" spans="9:9" s="33" customFormat="1" ht="34.5" customHeight="1" x14ac:dyDescent="0.25">
      <c r="I217" s="60"/>
    </row>
    <row r="218" spans="9:9" s="33" customFormat="1" ht="34.5" customHeight="1" x14ac:dyDescent="0.25">
      <c r="I218" s="60"/>
    </row>
    <row r="219" spans="9:9" s="33" customFormat="1" ht="34.5" customHeight="1" x14ac:dyDescent="0.25">
      <c r="I219" s="60"/>
    </row>
    <row r="220" spans="9:9" s="33" customFormat="1" ht="34.5" customHeight="1" x14ac:dyDescent="0.25">
      <c r="I220" s="60"/>
    </row>
    <row r="221" spans="9:9" s="33" customFormat="1" ht="34.5" customHeight="1" x14ac:dyDescent="0.25">
      <c r="I221" s="60"/>
    </row>
    <row r="222" spans="9:9" s="33" customFormat="1" ht="34.5" customHeight="1" x14ac:dyDescent="0.25">
      <c r="I222" s="60"/>
    </row>
    <row r="223" spans="9:9" s="33" customFormat="1" ht="34.5" customHeight="1" x14ac:dyDescent="0.25">
      <c r="I223" s="60"/>
    </row>
    <row r="224" spans="9:9" s="33" customFormat="1" ht="34.5" customHeight="1" x14ac:dyDescent="0.25">
      <c r="I224" s="60"/>
    </row>
    <row r="225" spans="9:9" s="33" customFormat="1" ht="34.5" customHeight="1" x14ac:dyDescent="0.25">
      <c r="I225" s="60"/>
    </row>
    <row r="226" spans="9:9" s="33" customFormat="1" ht="34.5" customHeight="1" x14ac:dyDescent="0.25">
      <c r="I226" s="60"/>
    </row>
    <row r="227" spans="9:9" s="33" customFormat="1" ht="34.5" customHeight="1" x14ac:dyDescent="0.25">
      <c r="I227" s="60"/>
    </row>
    <row r="228" spans="9:9" s="33" customFormat="1" ht="34.5" customHeight="1" x14ac:dyDescent="0.25">
      <c r="I228" s="60"/>
    </row>
    <row r="229" spans="9:9" s="33" customFormat="1" ht="34.5" customHeight="1" x14ac:dyDescent="0.25">
      <c r="I229" s="60"/>
    </row>
    <row r="230" spans="9:9" s="33" customFormat="1" ht="34.5" customHeight="1" x14ac:dyDescent="0.25">
      <c r="I230" s="60"/>
    </row>
    <row r="231" spans="9:9" s="33" customFormat="1" ht="34.5" customHeight="1" x14ac:dyDescent="0.25">
      <c r="I231" s="60"/>
    </row>
    <row r="232" spans="9:9" s="33" customFormat="1" ht="34.5" customHeight="1" x14ac:dyDescent="0.25">
      <c r="I232" s="60"/>
    </row>
    <row r="233" spans="9:9" s="33" customFormat="1" ht="34.5" customHeight="1" x14ac:dyDescent="0.25">
      <c r="I233" s="60"/>
    </row>
    <row r="234" spans="9:9" s="33" customFormat="1" ht="34.5" customHeight="1" x14ac:dyDescent="0.25">
      <c r="I234" s="60"/>
    </row>
    <row r="235" spans="9:9" s="33" customFormat="1" ht="34.5" customHeight="1" x14ac:dyDescent="0.25">
      <c r="I235" s="60"/>
    </row>
    <row r="236" spans="9:9" s="33" customFormat="1" ht="34.5" customHeight="1" x14ac:dyDescent="0.25">
      <c r="I236" s="60"/>
    </row>
    <row r="237" spans="9:9" s="33" customFormat="1" ht="34.5" customHeight="1" x14ac:dyDescent="0.25">
      <c r="I237" s="60"/>
    </row>
    <row r="238" spans="9:9" s="33" customFormat="1" ht="34.5" customHeight="1" x14ac:dyDescent="0.25">
      <c r="I238" s="60"/>
    </row>
    <row r="239" spans="9:9" s="33" customFormat="1" ht="34.5" customHeight="1" x14ac:dyDescent="0.25">
      <c r="I239" s="60"/>
    </row>
    <row r="240" spans="9:9" s="33" customFormat="1" ht="34.5" customHeight="1" x14ac:dyDescent="0.25">
      <c r="I240" s="60"/>
    </row>
    <row r="241" spans="9:9" s="33" customFormat="1" ht="34.5" customHeight="1" x14ac:dyDescent="0.25">
      <c r="I241" s="60"/>
    </row>
    <row r="242" spans="9:9" s="33" customFormat="1" ht="34.5" customHeight="1" x14ac:dyDescent="0.25">
      <c r="I242" s="60"/>
    </row>
    <row r="243" spans="9:9" s="33" customFormat="1" ht="34.5" customHeight="1" x14ac:dyDescent="0.25">
      <c r="I243" s="60"/>
    </row>
    <row r="244" spans="9:9" s="33" customFormat="1" ht="34.5" customHeight="1" x14ac:dyDescent="0.25">
      <c r="I244" s="60"/>
    </row>
    <row r="245" spans="9:9" s="33" customFormat="1" ht="34.5" customHeight="1" x14ac:dyDescent="0.25">
      <c r="I245" s="60"/>
    </row>
    <row r="246" spans="9:9" s="33" customFormat="1" ht="34.5" customHeight="1" x14ac:dyDescent="0.25">
      <c r="I246" s="60"/>
    </row>
    <row r="247" spans="9:9" s="33" customFormat="1" ht="34.5" customHeight="1" x14ac:dyDescent="0.25">
      <c r="I247" s="60"/>
    </row>
    <row r="248" spans="9:9" s="33" customFormat="1" ht="34.5" customHeight="1" x14ac:dyDescent="0.25">
      <c r="I248" s="60"/>
    </row>
    <row r="249" spans="9:9" s="33" customFormat="1" ht="34.5" customHeight="1" x14ac:dyDescent="0.25">
      <c r="I249" s="60"/>
    </row>
    <row r="250" spans="9:9" s="33" customFormat="1" ht="34.5" customHeight="1" x14ac:dyDescent="0.25">
      <c r="I250" s="60"/>
    </row>
    <row r="251" spans="9:9" s="33" customFormat="1" ht="34.5" customHeight="1" x14ac:dyDescent="0.25">
      <c r="I251" s="60"/>
    </row>
    <row r="252" spans="9:9" s="33" customFormat="1" ht="34.5" customHeight="1" x14ac:dyDescent="0.25">
      <c r="I252" s="60"/>
    </row>
    <row r="253" spans="9:9" s="33" customFormat="1" ht="34.5" customHeight="1" x14ac:dyDescent="0.25">
      <c r="I253" s="60"/>
    </row>
    <row r="254" spans="9:9" s="33" customFormat="1" ht="34.5" customHeight="1" x14ac:dyDescent="0.25">
      <c r="I254" s="60"/>
    </row>
    <row r="255" spans="9:9" s="33" customFormat="1" ht="34.5" customHeight="1" x14ac:dyDescent="0.25">
      <c r="I255" s="60"/>
    </row>
    <row r="256" spans="9:9" s="33" customFormat="1" ht="34.5" customHeight="1" x14ac:dyDescent="0.25">
      <c r="I256" s="60"/>
    </row>
    <row r="257" spans="1:10" s="33" customFormat="1" ht="34.5" customHeight="1" x14ac:dyDescent="0.25">
      <c r="I257" s="60"/>
    </row>
    <row r="258" spans="1:10" s="33" customFormat="1" ht="34.5" customHeight="1" x14ac:dyDescent="0.25">
      <c r="I258" s="60"/>
    </row>
    <row r="259" spans="1:10" s="33" customFormat="1" ht="34.5" customHeight="1" x14ac:dyDescent="0.25">
      <c r="I259" s="60"/>
    </row>
    <row r="260" spans="1:10" s="33" customFormat="1" ht="34.5" customHeight="1" x14ac:dyDescent="0.25">
      <c r="I260" s="60"/>
    </row>
    <row r="261" spans="1:10" s="33" customFormat="1" ht="34.5" customHeight="1" x14ac:dyDescent="0.25">
      <c r="I261" s="60"/>
    </row>
    <row r="262" spans="1:10" s="33" customFormat="1" ht="34.5" customHeight="1" x14ac:dyDescent="0.25">
      <c r="I262" s="60"/>
    </row>
    <row r="263" spans="1:10" s="33" customFormat="1" ht="34.5" customHeight="1" x14ac:dyDescent="0.25">
      <c r="I263" s="60"/>
    </row>
    <row r="264" spans="1:10" s="33" customFormat="1" ht="34.5" customHeight="1" x14ac:dyDescent="0.25">
      <c r="I264" s="60"/>
    </row>
    <row r="265" spans="1:10" s="33" customFormat="1" ht="34.5" customHeight="1" x14ac:dyDescent="0.25">
      <c r="I265" s="60"/>
    </row>
    <row r="266" spans="1:10" s="33" customFormat="1" ht="34.5" customHeight="1" x14ac:dyDescent="0.25">
      <c r="I266" s="60"/>
    </row>
    <row r="267" spans="1:10" s="33" customFormat="1" ht="34.5" customHeight="1" x14ac:dyDescent="0.25">
      <c r="I267" s="60"/>
    </row>
    <row r="268" spans="1:10" s="33" customFormat="1" ht="34.5" customHeight="1" x14ac:dyDescent="0.25">
      <c r="I268" s="60"/>
    </row>
    <row r="269" spans="1:10" s="33" customFormat="1" ht="34.5" customHeight="1" x14ac:dyDescent="0.25">
      <c r="A269" s="41" t="str">
        <f>IFERROR(IF(VLOOKUP(ROW()-17,'[8]DATA WP'!$M:$BG,22,FALSE)=0,"",VLOOKUP(ROW()-17,'[8]DATA WP'!$M:$BG,22,FALSE)),"")</f>
        <v/>
      </c>
      <c r="B269" s="41" t="str">
        <f>IF($A269="","",UPPER(VLOOKUP($A269,'[8]DATA WP'!$AH:$BG,2,FALSE)))</f>
        <v/>
      </c>
      <c r="C269" s="41" t="str">
        <f>SUBSTITUTE(IF($A269="","",UPPER(VLOOKUP($A269,'[8]DATA WP'!$AH:$BG,3,FALSE))),",","")</f>
        <v/>
      </c>
      <c r="D269" s="41" t="str">
        <f>IF($A269="","",VLOOKUP((VLOOKUP($A269,'[8]DATA WP'!$AH:$BG,5,FALSE)),'[8]4. Dimension Matrix'!$H$20:$I$24,2,FALSE))</f>
        <v/>
      </c>
      <c r="E269" s="42" t="str">
        <f>IF($A269="","",VLOOKUP(VLOOKUP($A269,'[8]DATA WP'!$AH:$BG,12,FALSE),'[8]2. Imprints Matrix'!$A:$E,4,FALSE))</f>
        <v/>
      </c>
      <c r="F269" s="43" t="str">
        <f>IF($A269="","",VLOOKUP($A269,'[8]DATA WP'!$AH:$BG,4,FALSE))</f>
        <v/>
      </c>
      <c r="G269" s="42" t="str">
        <f>IFERROR(IF(VLOOKUP($A269,'[8]DATA WP'!$AH:$BG,15,FALSE)="YES","FIRM",IF(VLOOKUP($A269,'[8]DATA WP'!$AH:$BG,15,FALSE)="NO","SOR")),"")</f>
        <v/>
      </c>
      <c r="H269" s="44" t="str">
        <f>IF($A269="","",TEXT(VLOOKUP($A269,'[8]DATA WP'!$AH:$BG,13,FALSE),"dd/mm/yy"))</f>
        <v/>
      </c>
      <c r="I269" s="44"/>
      <c r="J269" s="44"/>
    </row>
    <row r="270" spans="1:10" s="33" customFormat="1" ht="34.5" customHeight="1" x14ac:dyDescent="0.25">
      <c r="A270" s="41" t="str">
        <f>IFERROR(IF(VLOOKUP(ROW()-17,'[8]DATA WP'!$M:$BG,22,FALSE)=0,"",VLOOKUP(ROW()-17,'[8]DATA WP'!$M:$BG,22,FALSE)),"")</f>
        <v/>
      </c>
      <c r="B270" s="41" t="str">
        <f>IF($A270="","",UPPER(VLOOKUP($A270,'[8]DATA WP'!$AH:$BG,2,FALSE)))</f>
        <v/>
      </c>
      <c r="C270" s="41" t="str">
        <f>SUBSTITUTE(IF($A270="","",UPPER(VLOOKUP($A270,'[8]DATA WP'!$AH:$BG,3,FALSE))),",","")</f>
        <v/>
      </c>
      <c r="D270" s="41" t="str">
        <f>IF($A270="","",VLOOKUP((VLOOKUP($A270,'[8]DATA WP'!$AH:$BG,5,FALSE)),'[8]4. Dimension Matrix'!$H$20:$I$24,2,FALSE))</f>
        <v/>
      </c>
      <c r="E270" s="42" t="str">
        <f>IF($A270="","",VLOOKUP(VLOOKUP($A270,'[8]DATA WP'!$AH:$BG,12,FALSE),'[8]2. Imprints Matrix'!$A:$E,4,FALSE))</f>
        <v/>
      </c>
      <c r="F270" s="43" t="str">
        <f>IF($A270="","",VLOOKUP($A270,'[8]DATA WP'!$AH:$BG,4,FALSE))</f>
        <v/>
      </c>
      <c r="G270" s="42" t="str">
        <f>IFERROR(IF(VLOOKUP($A270,'[8]DATA WP'!$AH:$BG,15,FALSE)="YES","FIRM",IF(VLOOKUP($A270,'[8]DATA WP'!$AH:$BG,15,FALSE)="NO","SOR")),"")</f>
        <v/>
      </c>
      <c r="H270" s="44" t="str">
        <f>IF($A270="","",TEXT(VLOOKUP($A270,'[8]DATA WP'!$AH:$BG,13,FALSE),"dd/mm/yy"))</f>
        <v/>
      </c>
      <c r="I270" s="44"/>
      <c r="J270" s="44"/>
    </row>
    <row r="271" spans="1:10" s="33" customFormat="1" ht="34.5" customHeight="1" x14ac:dyDescent="0.25">
      <c r="A271" s="41" t="str">
        <f>IFERROR(IF(VLOOKUP(ROW()-17,'[8]DATA WP'!$M:$BG,22,FALSE)=0,"",VLOOKUP(ROW()-17,'[8]DATA WP'!$M:$BG,22,FALSE)),"")</f>
        <v/>
      </c>
      <c r="B271" s="41" t="str">
        <f>IF($A271="","",UPPER(VLOOKUP($A271,'[8]DATA WP'!$AH:$BG,2,FALSE)))</f>
        <v/>
      </c>
      <c r="C271" s="41" t="str">
        <f>SUBSTITUTE(IF($A271="","",UPPER(VLOOKUP($A271,'[8]DATA WP'!$AH:$BG,3,FALSE))),",","")</f>
        <v/>
      </c>
      <c r="D271" s="41" t="str">
        <f>IF($A271="","",VLOOKUP((VLOOKUP($A271,'[8]DATA WP'!$AH:$BG,5,FALSE)),'[8]4. Dimension Matrix'!$H$20:$I$24,2,FALSE))</f>
        <v/>
      </c>
      <c r="E271" s="42" t="str">
        <f>IF($A271="","",VLOOKUP(VLOOKUP($A271,'[8]DATA WP'!$AH:$BG,12,FALSE),'[8]2. Imprints Matrix'!$A:$E,4,FALSE))</f>
        <v/>
      </c>
      <c r="F271" s="43" t="str">
        <f>IF($A271="","",VLOOKUP($A271,'[8]DATA WP'!$AH:$BG,4,FALSE))</f>
        <v/>
      </c>
      <c r="G271" s="42" t="str">
        <f>IFERROR(IF(VLOOKUP($A271,'[8]DATA WP'!$AH:$BG,15,FALSE)="YES","FIRM",IF(VLOOKUP($A271,'[8]DATA WP'!$AH:$BG,15,FALSE)="NO","SOR")),"")</f>
        <v/>
      </c>
      <c r="H271" s="44" t="str">
        <f>IF($A271="","",TEXT(VLOOKUP($A271,'[8]DATA WP'!$AH:$BG,13,FALSE),"dd/mm/yy"))</f>
        <v/>
      </c>
      <c r="I271" s="44"/>
      <c r="J271" s="44"/>
    </row>
    <row r="272" spans="1:10" s="33" customFormat="1" ht="34.5" customHeight="1" x14ac:dyDescent="0.25">
      <c r="A272" s="41" t="str">
        <f>IFERROR(IF(VLOOKUP(ROW()-17,'[8]DATA WP'!$M:$BG,22,FALSE)=0,"",VLOOKUP(ROW()-17,'[8]DATA WP'!$M:$BG,22,FALSE)),"")</f>
        <v/>
      </c>
      <c r="B272" s="41" t="str">
        <f>IF($A272="","",UPPER(VLOOKUP($A272,'[8]DATA WP'!$AH:$BG,2,FALSE)))</f>
        <v/>
      </c>
      <c r="C272" s="41" t="str">
        <f>SUBSTITUTE(IF($A272="","",UPPER(VLOOKUP($A272,'[8]DATA WP'!$AH:$BG,3,FALSE))),",","")</f>
        <v/>
      </c>
      <c r="D272" s="41" t="str">
        <f>IF($A272="","",VLOOKUP((VLOOKUP($A272,'[8]DATA WP'!$AH:$BG,5,FALSE)),'[8]4. Dimension Matrix'!$H$20:$I$24,2,FALSE))</f>
        <v/>
      </c>
      <c r="E272" s="42" t="str">
        <f>IF($A272="","",VLOOKUP(VLOOKUP($A272,'[8]DATA WP'!$AH:$BG,12,FALSE),'[8]2. Imprints Matrix'!$A:$E,4,FALSE))</f>
        <v/>
      </c>
      <c r="F272" s="43" t="str">
        <f>IF($A272="","",VLOOKUP($A272,'[8]DATA WP'!$AH:$BG,4,FALSE))</f>
        <v/>
      </c>
      <c r="G272" s="42" t="str">
        <f>IFERROR(IF(VLOOKUP($A272,'[8]DATA WP'!$AH:$BG,15,FALSE)="YES","FIRM",IF(VLOOKUP($A272,'[8]DATA WP'!$AH:$BG,15,FALSE)="NO","SOR")),"")</f>
        <v/>
      </c>
      <c r="H272" s="44" t="str">
        <f>IF($A272="","",TEXT(VLOOKUP($A272,'[8]DATA WP'!$AH:$BG,13,FALSE),"dd/mm/yy"))</f>
        <v/>
      </c>
      <c r="I272" s="44"/>
      <c r="J272" s="44"/>
    </row>
    <row r="273" spans="1:10" s="33" customFormat="1" ht="34.5" customHeight="1" x14ac:dyDescent="0.25">
      <c r="A273" s="41" t="str">
        <f>IFERROR(IF(VLOOKUP(ROW()-17,'[8]DATA WP'!$M:$BG,22,FALSE)=0,"",VLOOKUP(ROW()-17,'[8]DATA WP'!$M:$BG,22,FALSE)),"")</f>
        <v/>
      </c>
      <c r="B273" s="41" t="str">
        <f>IF($A273="","",UPPER(VLOOKUP($A273,'[8]DATA WP'!$AH:$BG,2,FALSE)))</f>
        <v/>
      </c>
      <c r="C273" s="41" t="str">
        <f>SUBSTITUTE(IF($A273="","",UPPER(VLOOKUP($A273,'[8]DATA WP'!$AH:$BG,3,FALSE))),",","")</f>
        <v/>
      </c>
      <c r="D273" s="41" t="str">
        <f>IF($A273="","",VLOOKUP((VLOOKUP($A273,'[8]DATA WP'!$AH:$BG,5,FALSE)),'[8]4. Dimension Matrix'!$H$20:$I$24,2,FALSE))</f>
        <v/>
      </c>
      <c r="E273" s="42" t="str">
        <f>IF($A273="","",VLOOKUP(VLOOKUP($A273,'[8]DATA WP'!$AH:$BG,12,FALSE),'[8]2. Imprints Matrix'!$A:$E,4,FALSE))</f>
        <v/>
      </c>
      <c r="F273" s="43" t="str">
        <f>IF($A273="","",VLOOKUP($A273,'[8]DATA WP'!$AH:$BG,4,FALSE))</f>
        <v/>
      </c>
      <c r="G273" s="42" t="str">
        <f>IFERROR(IF(VLOOKUP($A273,'[8]DATA WP'!$AH:$BG,15,FALSE)="YES","FIRM",IF(VLOOKUP($A273,'[8]DATA WP'!$AH:$BG,15,FALSE)="NO","SOR")),"")</f>
        <v/>
      </c>
      <c r="H273" s="44" t="str">
        <f>IF($A273="","",TEXT(VLOOKUP($A273,'[8]DATA WP'!$AH:$BG,13,FALSE),"dd/mm/yy"))</f>
        <v/>
      </c>
      <c r="I273" s="44"/>
      <c r="J273" s="44"/>
    </row>
    <row r="274" spans="1:10" s="33" customFormat="1" ht="34.5" customHeight="1" x14ac:dyDescent="0.25">
      <c r="A274" s="41" t="str">
        <f>IFERROR(IF(VLOOKUP(ROW()-17,'[8]DATA WP'!$M:$BG,22,FALSE)=0,"",VLOOKUP(ROW()-17,'[8]DATA WP'!$M:$BG,22,FALSE)),"")</f>
        <v/>
      </c>
      <c r="B274" s="41" t="str">
        <f>IF($A274="","",UPPER(VLOOKUP($A274,'[8]DATA WP'!$AH:$BG,2,FALSE)))</f>
        <v/>
      </c>
      <c r="C274" s="41" t="str">
        <f>SUBSTITUTE(IF($A274="","",UPPER(VLOOKUP($A274,'[8]DATA WP'!$AH:$BG,3,FALSE))),",","")</f>
        <v/>
      </c>
      <c r="D274" s="41" t="str">
        <f>IF($A274="","",VLOOKUP((VLOOKUP($A274,'[8]DATA WP'!$AH:$BG,5,FALSE)),'[8]4. Dimension Matrix'!$H$20:$I$24,2,FALSE))</f>
        <v/>
      </c>
      <c r="E274" s="42" t="str">
        <f>IF($A274="","",VLOOKUP(VLOOKUP($A274,'[8]DATA WP'!$AH:$BG,12,FALSE),'[8]2. Imprints Matrix'!$A:$E,4,FALSE))</f>
        <v/>
      </c>
      <c r="F274" s="43" t="str">
        <f>IF($A274="","",VLOOKUP($A274,'[8]DATA WP'!$AH:$BG,4,FALSE))</f>
        <v/>
      </c>
      <c r="G274" s="42" t="str">
        <f>IFERROR(IF(VLOOKUP($A274,'[8]DATA WP'!$AH:$BG,15,FALSE)="YES","FIRM",IF(VLOOKUP($A274,'[8]DATA WP'!$AH:$BG,15,FALSE)="NO","SOR")),"")</f>
        <v/>
      </c>
      <c r="H274" s="44" t="str">
        <f>IF($A274="","",TEXT(VLOOKUP($A274,'[8]DATA WP'!$AH:$BG,13,FALSE),"dd/mm/yy"))</f>
        <v/>
      </c>
      <c r="I274" s="44"/>
      <c r="J274" s="44"/>
    </row>
    <row r="275" spans="1:10" s="33" customFormat="1" ht="34.5" customHeight="1" x14ac:dyDescent="0.25">
      <c r="A275" s="41" t="str">
        <f>IFERROR(IF(VLOOKUP(ROW()-17,'[8]DATA WP'!$M:$BG,22,FALSE)=0,"",VLOOKUP(ROW()-17,'[8]DATA WP'!$M:$BG,22,FALSE)),"")</f>
        <v/>
      </c>
      <c r="B275" s="41" t="str">
        <f>IF($A275="","",UPPER(VLOOKUP($A275,'[8]DATA WP'!$AH:$BG,2,FALSE)))</f>
        <v/>
      </c>
      <c r="C275" s="41" t="str">
        <f>SUBSTITUTE(IF($A275="","",UPPER(VLOOKUP($A275,'[8]DATA WP'!$AH:$BG,3,FALSE))),",","")</f>
        <v/>
      </c>
      <c r="D275" s="41" t="str">
        <f>IF($A275="","",VLOOKUP((VLOOKUP($A275,'[8]DATA WP'!$AH:$BG,5,FALSE)),'[8]4. Dimension Matrix'!$H$20:$I$24,2,FALSE))</f>
        <v/>
      </c>
      <c r="E275" s="42" t="str">
        <f>IF($A275="","",VLOOKUP(VLOOKUP($A275,'[8]DATA WP'!$AH:$BG,12,FALSE),'[8]2. Imprints Matrix'!$A:$E,4,FALSE))</f>
        <v/>
      </c>
      <c r="F275" s="43" t="str">
        <f>IF($A275="","",VLOOKUP($A275,'[8]DATA WP'!$AH:$BG,4,FALSE))</f>
        <v/>
      </c>
      <c r="G275" s="42" t="str">
        <f>IFERROR(IF(VLOOKUP($A275,'[8]DATA WP'!$AH:$BG,15,FALSE)="YES","FIRM",IF(VLOOKUP($A275,'[8]DATA WP'!$AH:$BG,15,FALSE)="NO","SOR")),"")</f>
        <v/>
      </c>
      <c r="H275" s="44" t="str">
        <f>IF($A275="","",TEXT(VLOOKUP($A275,'[8]DATA WP'!$AH:$BG,13,FALSE),"dd/mm/yy"))</f>
        <v/>
      </c>
      <c r="I275" s="44"/>
      <c r="J275" s="44"/>
    </row>
    <row r="276" spans="1:10" s="33" customFormat="1" ht="34.5" customHeight="1" x14ac:dyDescent="0.25">
      <c r="A276" s="41" t="str">
        <f>IFERROR(IF(VLOOKUP(ROW()-17,'[8]DATA WP'!$M:$BG,22,FALSE)=0,"",VLOOKUP(ROW()-17,'[8]DATA WP'!$M:$BG,22,FALSE)),"")</f>
        <v/>
      </c>
      <c r="B276" s="41" t="str">
        <f>IF($A276="","",UPPER(VLOOKUP($A276,'[8]DATA WP'!$AH:$BG,2,FALSE)))</f>
        <v/>
      </c>
      <c r="C276" s="41" t="str">
        <f>SUBSTITUTE(IF($A276="","",UPPER(VLOOKUP($A276,'[8]DATA WP'!$AH:$BG,3,FALSE))),",","")</f>
        <v/>
      </c>
      <c r="D276" s="41" t="str">
        <f>IF($A276="","",VLOOKUP((VLOOKUP($A276,'[8]DATA WP'!$AH:$BG,5,FALSE)),'[8]4. Dimension Matrix'!$H$20:$I$24,2,FALSE))</f>
        <v/>
      </c>
      <c r="E276" s="42" t="str">
        <f>IF($A276="","",VLOOKUP(VLOOKUP($A276,'[8]DATA WP'!$AH:$BG,12,FALSE),'[8]2. Imprints Matrix'!$A:$E,4,FALSE))</f>
        <v/>
      </c>
      <c r="F276" s="43" t="str">
        <f>IF($A276="","",VLOOKUP($A276,'[8]DATA WP'!$AH:$BG,4,FALSE))</f>
        <v/>
      </c>
      <c r="G276" s="42" t="str">
        <f>IFERROR(IF(VLOOKUP($A276,'[8]DATA WP'!$AH:$BG,15,FALSE)="YES","FIRM",IF(VLOOKUP($A276,'[8]DATA WP'!$AH:$BG,15,FALSE)="NO","SOR")),"")</f>
        <v/>
      </c>
      <c r="H276" s="44" t="str">
        <f>IF($A276="","",TEXT(VLOOKUP($A276,'[8]DATA WP'!$AH:$BG,13,FALSE),"dd/mm/yy"))</f>
        <v/>
      </c>
      <c r="I276" s="44"/>
      <c r="J276" s="44"/>
    </row>
    <row r="277" spans="1:10" s="33" customFormat="1" ht="34.5" customHeight="1" x14ac:dyDescent="0.25">
      <c r="A277" s="41" t="str">
        <f>IFERROR(IF(VLOOKUP(ROW()-17,'[8]DATA WP'!$M:$BG,22,FALSE)=0,"",VLOOKUP(ROW()-17,'[8]DATA WP'!$M:$BG,22,FALSE)),"")</f>
        <v/>
      </c>
      <c r="B277" s="41" t="str">
        <f>IF($A277="","",UPPER(VLOOKUP($A277,'[8]DATA WP'!$AH:$BG,2,FALSE)))</f>
        <v/>
      </c>
      <c r="C277" s="41" t="str">
        <f>SUBSTITUTE(IF($A277="","",UPPER(VLOOKUP($A277,'[8]DATA WP'!$AH:$BG,3,FALSE))),",","")</f>
        <v/>
      </c>
      <c r="D277" s="41" t="str">
        <f>IF($A277="","",VLOOKUP((VLOOKUP($A277,'[8]DATA WP'!$AH:$BG,5,FALSE)),'[8]4. Dimension Matrix'!$H$20:$I$24,2,FALSE))</f>
        <v/>
      </c>
      <c r="E277" s="42" t="str">
        <f>IF($A277="","",VLOOKUP(VLOOKUP($A277,'[8]DATA WP'!$AH:$BG,12,FALSE),'[8]2. Imprints Matrix'!$A:$E,4,FALSE))</f>
        <v/>
      </c>
      <c r="F277" s="43" t="str">
        <f>IF($A277="","",VLOOKUP($A277,'[8]DATA WP'!$AH:$BG,4,FALSE))</f>
        <v/>
      </c>
      <c r="G277" s="42" t="str">
        <f>IFERROR(IF(VLOOKUP($A277,'[8]DATA WP'!$AH:$BG,15,FALSE)="YES","FIRM",IF(VLOOKUP($A277,'[8]DATA WP'!$AH:$BG,15,FALSE)="NO","SOR")),"")</f>
        <v/>
      </c>
      <c r="H277" s="44" t="str">
        <f>IF($A277="","",TEXT(VLOOKUP($A277,'[8]DATA WP'!$AH:$BG,13,FALSE),"dd/mm/yy"))</f>
        <v/>
      </c>
      <c r="I277" s="44"/>
      <c r="J277" s="44"/>
    </row>
    <row r="278" spans="1:10" s="33" customFormat="1" ht="34.5" customHeight="1" x14ac:dyDescent="0.25">
      <c r="A278" s="41" t="str">
        <f>IFERROR(IF(VLOOKUP(ROW()-17,'[8]DATA WP'!$M:$BG,22,FALSE)=0,"",VLOOKUP(ROW()-17,'[8]DATA WP'!$M:$BG,22,FALSE)),"")</f>
        <v/>
      </c>
      <c r="B278" s="41" t="str">
        <f>IF($A278="","",UPPER(VLOOKUP($A278,'[8]DATA WP'!$AH:$BG,2,FALSE)))</f>
        <v/>
      </c>
      <c r="C278" s="41" t="str">
        <f>SUBSTITUTE(IF($A278="","",UPPER(VLOOKUP($A278,'[8]DATA WP'!$AH:$BG,3,FALSE))),",","")</f>
        <v/>
      </c>
      <c r="D278" s="41" t="str">
        <f>IF($A278="","",VLOOKUP((VLOOKUP($A278,'[8]DATA WP'!$AH:$BG,5,FALSE)),'[8]4. Dimension Matrix'!$H$20:$I$24,2,FALSE))</f>
        <v/>
      </c>
      <c r="E278" s="42" t="str">
        <f>IF($A278="","",VLOOKUP(VLOOKUP($A278,'[8]DATA WP'!$AH:$BG,12,FALSE),'[8]2. Imprints Matrix'!$A:$E,4,FALSE))</f>
        <v/>
      </c>
      <c r="F278" s="43" t="str">
        <f>IF($A278="","",VLOOKUP($A278,'[8]DATA WP'!$AH:$BG,4,FALSE))</f>
        <v/>
      </c>
      <c r="G278" s="42" t="str">
        <f>IFERROR(IF(VLOOKUP($A278,'[8]DATA WP'!$AH:$BG,15,FALSE)="YES","FIRM",IF(VLOOKUP($A278,'[8]DATA WP'!$AH:$BG,15,FALSE)="NO","SOR")),"")</f>
        <v/>
      </c>
      <c r="H278" s="44" t="str">
        <f>IF($A278="","",TEXT(VLOOKUP($A278,'[8]DATA WP'!$AH:$BG,13,FALSE),"dd/mm/yy"))</f>
        <v/>
      </c>
      <c r="I278" s="44"/>
      <c r="J278" s="44"/>
    </row>
    <row r="279" spans="1:10" s="33" customFormat="1" ht="34.5" customHeight="1" x14ac:dyDescent="0.25">
      <c r="A279" s="41" t="str">
        <f>IFERROR(IF(VLOOKUP(ROW()-17,'[8]DATA WP'!$M:$BG,22,FALSE)=0,"",VLOOKUP(ROW()-17,'[8]DATA WP'!$M:$BG,22,FALSE)),"")</f>
        <v/>
      </c>
      <c r="B279" s="41" t="str">
        <f>IF($A279="","",UPPER(VLOOKUP($A279,'[8]DATA WP'!$AH:$BG,2,FALSE)))</f>
        <v/>
      </c>
      <c r="C279" s="41" t="str">
        <f>SUBSTITUTE(IF($A279="","",UPPER(VLOOKUP($A279,'[8]DATA WP'!$AH:$BG,3,FALSE))),",","")</f>
        <v/>
      </c>
      <c r="D279" s="41" t="str">
        <f>IF($A279="","",VLOOKUP((VLOOKUP($A279,'[8]DATA WP'!$AH:$BG,5,FALSE)),'[8]4. Dimension Matrix'!$H$20:$I$24,2,FALSE))</f>
        <v/>
      </c>
      <c r="E279" s="42" t="str">
        <f>IF($A279="","",VLOOKUP(VLOOKUP($A279,'[8]DATA WP'!$AH:$BG,12,FALSE),'[8]2. Imprints Matrix'!$A:$E,4,FALSE))</f>
        <v/>
      </c>
      <c r="F279" s="43" t="str">
        <f>IF($A279="","",VLOOKUP($A279,'[8]DATA WP'!$AH:$BG,4,FALSE))</f>
        <v/>
      </c>
      <c r="G279" s="42" t="str">
        <f>IFERROR(IF(VLOOKUP($A279,'[8]DATA WP'!$AH:$BG,15,FALSE)="YES","FIRM",IF(VLOOKUP($A279,'[8]DATA WP'!$AH:$BG,15,FALSE)="NO","SOR")),"")</f>
        <v/>
      </c>
      <c r="H279" s="44" t="str">
        <f>IF($A279="","",TEXT(VLOOKUP($A279,'[8]DATA WP'!$AH:$BG,13,FALSE),"dd/mm/yy"))</f>
        <v/>
      </c>
      <c r="I279" s="44"/>
      <c r="J279" s="44"/>
    </row>
    <row r="280" spans="1:10" s="33" customFormat="1" ht="34.5" customHeight="1" x14ac:dyDescent="0.25">
      <c r="A280" s="41" t="str">
        <f>IFERROR(IF(VLOOKUP(ROW()-17,'[8]DATA WP'!$M:$BG,22,FALSE)=0,"",VLOOKUP(ROW()-17,'[8]DATA WP'!$M:$BG,22,FALSE)),"")</f>
        <v/>
      </c>
      <c r="B280" s="41" t="str">
        <f>IF($A280="","",UPPER(VLOOKUP($A280,'[8]DATA WP'!$AH:$BG,2,FALSE)))</f>
        <v/>
      </c>
      <c r="C280" s="41" t="str">
        <f>SUBSTITUTE(IF($A280="","",UPPER(VLOOKUP($A280,'[8]DATA WP'!$AH:$BG,3,FALSE))),",","")</f>
        <v/>
      </c>
      <c r="D280" s="41" t="str">
        <f>IF($A280="","",VLOOKUP((VLOOKUP($A280,'[8]DATA WP'!$AH:$BG,5,FALSE)),'[8]4. Dimension Matrix'!$H$20:$I$24,2,FALSE))</f>
        <v/>
      </c>
      <c r="E280" s="42" t="str">
        <f>IF($A280="","",VLOOKUP(VLOOKUP($A280,'[8]DATA WP'!$AH:$BG,12,FALSE),'[8]2. Imprints Matrix'!$A:$E,4,FALSE))</f>
        <v/>
      </c>
      <c r="F280" s="43" t="str">
        <f>IF($A280="","",VLOOKUP($A280,'[8]DATA WP'!$AH:$BG,4,FALSE))</f>
        <v/>
      </c>
      <c r="G280" s="42" t="str">
        <f>IFERROR(IF(VLOOKUP($A280,'[8]DATA WP'!$AH:$BG,15,FALSE)="YES","FIRM",IF(VLOOKUP($A280,'[8]DATA WP'!$AH:$BG,15,FALSE)="NO","SOR")),"")</f>
        <v/>
      </c>
      <c r="H280" s="44" t="str">
        <f>IF($A280="","",TEXT(VLOOKUP($A280,'[8]DATA WP'!$AH:$BG,13,FALSE),"dd/mm/yy"))</f>
        <v/>
      </c>
      <c r="I280" s="44"/>
      <c r="J280" s="44"/>
    </row>
    <row r="281" spans="1:10" s="33" customFormat="1" ht="34.5" customHeight="1" x14ac:dyDescent="0.25">
      <c r="A281" s="41" t="str">
        <f>IFERROR(IF(VLOOKUP(ROW()-17,'[8]DATA WP'!$M:$BG,22,FALSE)=0,"",VLOOKUP(ROW()-17,'[8]DATA WP'!$M:$BG,22,FALSE)),"")</f>
        <v/>
      </c>
      <c r="B281" s="41" t="str">
        <f>IF($A281="","",UPPER(VLOOKUP($A281,'[8]DATA WP'!$AH:$BG,2,FALSE)))</f>
        <v/>
      </c>
      <c r="C281" s="41" t="str">
        <f>SUBSTITUTE(IF($A281="","",UPPER(VLOOKUP($A281,'[8]DATA WP'!$AH:$BG,3,FALSE))),",","")</f>
        <v/>
      </c>
      <c r="D281" s="41" t="str">
        <f>IF($A281="","",VLOOKUP((VLOOKUP($A281,'[8]DATA WP'!$AH:$BG,5,FALSE)),'[8]4. Dimension Matrix'!$H$20:$I$24,2,FALSE))</f>
        <v/>
      </c>
      <c r="E281" s="42" t="str">
        <f>IF($A281="","",VLOOKUP(VLOOKUP($A281,'[8]DATA WP'!$AH:$BG,12,FALSE),'[8]2. Imprints Matrix'!$A:$E,4,FALSE))</f>
        <v/>
      </c>
      <c r="F281" s="43" t="str">
        <f>IF($A281="","",VLOOKUP($A281,'[8]DATA WP'!$AH:$BG,4,FALSE))</f>
        <v/>
      </c>
      <c r="G281" s="42" t="str">
        <f>IFERROR(IF(VLOOKUP($A281,'[8]DATA WP'!$AH:$BG,15,FALSE)="YES","FIRM",IF(VLOOKUP($A281,'[8]DATA WP'!$AH:$BG,15,FALSE)="NO","SOR")),"")</f>
        <v/>
      </c>
      <c r="H281" s="44" t="str">
        <f>IF($A281="","",TEXT(VLOOKUP($A281,'[8]DATA WP'!$AH:$BG,13,FALSE),"dd/mm/yy"))</f>
        <v/>
      </c>
      <c r="I281" s="44"/>
      <c r="J281" s="44"/>
    </row>
    <row r="282" spans="1:10" s="33" customFormat="1" ht="34.5" customHeight="1" x14ac:dyDescent="0.25">
      <c r="A282" s="41" t="str">
        <f>IFERROR(IF(VLOOKUP(ROW()-17,'[8]DATA WP'!$M:$BG,22,FALSE)=0,"",VLOOKUP(ROW()-17,'[8]DATA WP'!$M:$BG,22,FALSE)),"")</f>
        <v/>
      </c>
      <c r="B282" s="41" t="str">
        <f>IF($A282="","",UPPER(VLOOKUP($A282,'[8]DATA WP'!$AH:$BG,2,FALSE)))</f>
        <v/>
      </c>
      <c r="C282" s="41" t="str">
        <f>SUBSTITUTE(IF($A282="","",UPPER(VLOOKUP($A282,'[8]DATA WP'!$AH:$BG,3,FALSE))),",","")</f>
        <v/>
      </c>
      <c r="D282" s="41" t="str">
        <f>IF($A282="","",VLOOKUP((VLOOKUP($A282,'[8]DATA WP'!$AH:$BG,5,FALSE)),'[8]4. Dimension Matrix'!$H$20:$I$24,2,FALSE))</f>
        <v/>
      </c>
      <c r="E282" s="42" t="str">
        <f>IF($A282="","",VLOOKUP(VLOOKUP($A282,'[8]DATA WP'!$AH:$BG,12,FALSE),'[8]2. Imprints Matrix'!$A:$E,4,FALSE))</f>
        <v/>
      </c>
      <c r="F282" s="43" t="str">
        <f>IF($A282="","",VLOOKUP($A282,'[8]DATA WP'!$AH:$BG,4,FALSE))</f>
        <v/>
      </c>
      <c r="G282" s="42" t="str">
        <f>IFERROR(IF(VLOOKUP($A282,'[8]DATA WP'!$AH:$BG,15,FALSE)="YES","FIRM",IF(VLOOKUP($A282,'[8]DATA WP'!$AH:$BG,15,FALSE)="NO","SOR")),"")</f>
        <v/>
      </c>
      <c r="H282" s="44" t="str">
        <f>IF($A282="","",TEXT(VLOOKUP($A282,'[8]DATA WP'!$AH:$BG,13,FALSE),"dd/mm/yy"))</f>
        <v/>
      </c>
      <c r="I282" s="44"/>
      <c r="J282" s="44"/>
    </row>
    <row r="283" spans="1:10" s="33" customFormat="1" ht="34.5" customHeight="1" x14ac:dyDescent="0.25">
      <c r="A283" s="41" t="str">
        <f>IFERROR(IF(VLOOKUP(ROW()-17,'[8]DATA WP'!$M:$BG,22,FALSE)=0,"",VLOOKUP(ROW()-17,'[8]DATA WP'!$M:$BG,22,FALSE)),"")</f>
        <v/>
      </c>
      <c r="B283" s="41" t="str">
        <f>IF($A283="","",UPPER(VLOOKUP($A283,'[8]DATA WP'!$AH:$BG,2,FALSE)))</f>
        <v/>
      </c>
      <c r="C283" s="41" t="str">
        <f>SUBSTITUTE(IF($A283="","",UPPER(VLOOKUP($A283,'[8]DATA WP'!$AH:$BG,3,FALSE))),",","")</f>
        <v/>
      </c>
      <c r="D283" s="41" t="str">
        <f>IF($A283="","",VLOOKUP((VLOOKUP($A283,'[8]DATA WP'!$AH:$BG,5,FALSE)),'[8]4. Dimension Matrix'!$H$20:$I$24,2,FALSE))</f>
        <v/>
      </c>
      <c r="E283" s="42" t="str">
        <f>IF($A283="","",VLOOKUP(VLOOKUP($A283,'[8]DATA WP'!$AH:$BG,12,FALSE),'[8]2. Imprints Matrix'!$A:$E,4,FALSE))</f>
        <v/>
      </c>
      <c r="F283" s="43" t="str">
        <f>IF($A283="","",VLOOKUP($A283,'[8]DATA WP'!$AH:$BG,4,FALSE))</f>
        <v/>
      </c>
      <c r="G283" s="42" t="str">
        <f>IFERROR(IF(VLOOKUP($A283,'[8]DATA WP'!$AH:$BG,15,FALSE)="YES","FIRM",IF(VLOOKUP($A283,'[8]DATA WP'!$AH:$BG,15,FALSE)="NO","SOR")),"")</f>
        <v/>
      </c>
      <c r="H283" s="44" t="str">
        <f>IF($A283="","",TEXT(VLOOKUP($A283,'[8]DATA WP'!$AH:$BG,13,FALSE),"dd/mm/yy"))</f>
        <v/>
      </c>
      <c r="I283" s="44"/>
      <c r="J283" s="44"/>
    </row>
  </sheetData>
  <autoFilter ref="A17:J95" xr:uid="{00000000-0009-0000-0000-000000000000}">
    <sortState xmlns:xlrd2="http://schemas.microsoft.com/office/spreadsheetml/2017/richdata2" ref="A18:J89">
      <sortCondition ref="J17:J89"/>
    </sortState>
  </autoFilter>
  <mergeCells count="2">
    <mergeCell ref="A2:J2"/>
    <mergeCell ref="A13:J15"/>
  </mergeCells>
  <conditionalFormatting sqref="A18 C32:D32 A19:B24 J18:J24 A83:D89 F85:J89 I56:I77 A27:H29 A25:C26 F26:H26 F19:I25 A46:D51 F42:H84 E46:E52 I26:I54 J26:J84 A53:D75 A52:C52 A42:C45 A30:D31 F30:H31 E58:E61">
    <cfRule type="cellIs" dxfId="58" priority="133" stopIfTrue="1" operator="equal">
      <formula>""</formula>
    </cfRule>
  </conditionalFormatting>
  <conditionalFormatting sqref="B18:I18 C21 E21 C19:E20">
    <cfRule type="cellIs" dxfId="57" priority="132" stopIfTrue="1" operator="equal">
      <formula>""</formula>
    </cfRule>
  </conditionalFormatting>
  <conditionalFormatting sqref="A269:A283 J269:J283">
    <cfRule type="cellIs" dxfId="56" priority="131" stopIfTrue="1" operator="equal">
      <formula>""</formula>
    </cfRule>
  </conditionalFormatting>
  <conditionalFormatting sqref="B269:I283">
    <cfRule type="cellIs" dxfId="55" priority="130" stopIfTrue="1" operator="equal">
      <formula>""</formula>
    </cfRule>
  </conditionalFormatting>
  <conditionalFormatting sqref="C22:C23">
    <cfRule type="cellIs" dxfId="54" priority="91" stopIfTrue="1" operator="equal">
      <formula>""</formula>
    </cfRule>
  </conditionalFormatting>
  <conditionalFormatting sqref="E22:E23">
    <cfRule type="cellIs" dxfId="53" priority="86" stopIfTrue="1" operator="equal">
      <formula>""</formula>
    </cfRule>
  </conditionalFormatting>
  <conditionalFormatting sqref="A32:B32 A78:D82 A76:C77 F32:H41 A33:D33 A37:D40 A34:C36 A41:C41">
    <cfRule type="cellIs" dxfId="52" priority="85" stopIfTrue="1" operator="equal">
      <formula>""</formula>
    </cfRule>
  </conditionalFormatting>
  <conditionalFormatting sqref="C24">
    <cfRule type="cellIs" dxfId="51" priority="77" stopIfTrue="1" operator="equal">
      <formula>""</formula>
    </cfRule>
  </conditionalFormatting>
  <conditionalFormatting sqref="I78">
    <cfRule type="cellIs" dxfId="50" priority="71" stopIfTrue="1" operator="equal">
      <formula>""</formula>
    </cfRule>
  </conditionalFormatting>
  <conditionalFormatting sqref="I55">
    <cfRule type="cellIs" dxfId="49" priority="70" stopIfTrue="1" operator="equal">
      <formula>""</formula>
    </cfRule>
  </conditionalFormatting>
  <conditionalFormatting sqref="I83:I84">
    <cfRule type="cellIs" dxfId="48" priority="69" stopIfTrue="1" operator="equal">
      <formula>""</formula>
    </cfRule>
  </conditionalFormatting>
  <conditionalFormatting sqref="I79:I82">
    <cfRule type="cellIs" dxfId="47" priority="68" stopIfTrue="1" operator="equal">
      <formula>""</formula>
    </cfRule>
  </conditionalFormatting>
  <conditionalFormatting sqref="D76">
    <cfRule type="cellIs" dxfId="46" priority="66" stopIfTrue="1" operator="equal">
      <formula>""</formula>
    </cfRule>
  </conditionalFormatting>
  <conditionalFormatting sqref="E63:E68 E86:E89 E81:E82 E71:E78">
    <cfRule type="cellIs" dxfId="45" priority="64" stopIfTrue="1" operator="equal">
      <formula>""</formula>
    </cfRule>
  </conditionalFormatting>
  <conditionalFormatting sqref="E32:E33 E37:E38 E40">
    <cfRule type="cellIs" dxfId="44" priority="45" stopIfTrue="1" operator="equal">
      <formula>""</formula>
    </cfRule>
  </conditionalFormatting>
  <conditionalFormatting sqref="D77">
    <cfRule type="cellIs" dxfId="43" priority="44" stopIfTrue="1" operator="equal">
      <formula>""</formula>
    </cfRule>
  </conditionalFormatting>
  <conditionalFormatting sqref="A90:D95 F90:J95">
    <cfRule type="cellIs" dxfId="42" priority="43" stopIfTrue="1" operator="equal">
      <formula>""</formula>
    </cfRule>
  </conditionalFormatting>
  <conditionalFormatting sqref="E90:E95">
    <cfRule type="cellIs" dxfId="41" priority="42" stopIfTrue="1" operator="equal">
      <formula>""</formula>
    </cfRule>
  </conditionalFormatting>
  <conditionalFormatting sqref="D21:D24">
    <cfRule type="cellIs" dxfId="40" priority="41" stopIfTrue="1" operator="equal">
      <formula>""</formula>
    </cfRule>
  </conditionalFormatting>
  <conditionalFormatting sqref="E41">
    <cfRule type="cellIs" dxfId="39" priority="40" stopIfTrue="1" operator="equal">
      <formula>""</formula>
    </cfRule>
  </conditionalFormatting>
  <conditionalFormatting sqref="D52">
    <cfRule type="cellIs" dxfId="36" priority="37" stopIfTrue="1" operator="equal">
      <formula>""</formula>
    </cfRule>
  </conditionalFormatting>
  <conditionalFormatting sqref="E84">
    <cfRule type="cellIs" dxfId="35" priority="36" stopIfTrue="1" operator="equal">
      <formula>""</formula>
    </cfRule>
  </conditionalFormatting>
  <conditionalFormatting sqref="E85">
    <cfRule type="cellIs" dxfId="34" priority="35" stopIfTrue="1" operator="equal">
      <formula>""</formula>
    </cfRule>
  </conditionalFormatting>
  <conditionalFormatting sqref="E83">
    <cfRule type="cellIs" dxfId="33" priority="34" stopIfTrue="1" operator="equal">
      <formula>""</formula>
    </cfRule>
  </conditionalFormatting>
  <conditionalFormatting sqref="E80">
    <cfRule type="cellIs" dxfId="32" priority="33" stopIfTrue="1" operator="equal">
      <formula>""</formula>
    </cfRule>
  </conditionalFormatting>
  <conditionalFormatting sqref="E57">
    <cfRule type="cellIs" dxfId="31" priority="32" stopIfTrue="1" operator="equal">
      <formula>""</formula>
    </cfRule>
  </conditionalFormatting>
  <conditionalFormatting sqref="E56">
    <cfRule type="cellIs" dxfId="30" priority="31" stopIfTrue="1" operator="equal">
      <formula>""</formula>
    </cfRule>
  </conditionalFormatting>
  <conditionalFormatting sqref="E55">
    <cfRule type="cellIs" dxfId="29" priority="30" stopIfTrue="1" operator="equal">
      <formula>""</formula>
    </cfRule>
  </conditionalFormatting>
  <conditionalFormatting sqref="E54">
    <cfRule type="cellIs" dxfId="28" priority="29" stopIfTrue="1" operator="equal">
      <formula>""</formula>
    </cfRule>
  </conditionalFormatting>
  <conditionalFormatting sqref="E53">
    <cfRule type="cellIs" dxfId="27" priority="28" stopIfTrue="1" operator="equal">
      <formula>""</formula>
    </cfRule>
  </conditionalFormatting>
  <conditionalFormatting sqref="E24">
    <cfRule type="cellIs" dxfId="26" priority="27" stopIfTrue="1" operator="equal">
      <formula>""</formula>
    </cfRule>
  </conditionalFormatting>
  <conditionalFormatting sqref="D25">
    <cfRule type="cellIs" dxfId="18" priority="19" stopIfTrue="1" operator="equal">
      <formula>""</formula>
    </cfRule>
  </conditionalFormatting>
  <conditionalFormatting sqref="E25">
    <cfRule type="cellIs" dxfId="17" priority="18" stopIfTrue="1" operator="equal">
      <formula>""</formula>
    </cfRule>
  </conditionalFormatting>
  <conditionalFormatting sqref="D26">
    <cfRule type="cellIs" dxfId="16" priority="17" stopIfTrue="1" operator="equal">
      <formula>""</formula>
    </cfRule>
  </conditionalFormatting>
  <conditionalFormatting sqref="E26">
    <cfRule type="cellIs" dxfId="15" priority="16" stopIfTrue="1" operator="equal">
      <formula>""</formula>
    </cfRule>
  </conditionalFormatting>
  <conditionalFormatting sqref="D34">
    <cfRule type="cellIs" dxfId="14" priority="15" stopIfTrue="1" operator="equal">
      <formula>""</formula>
    </cfRule>
  </conditionalFormatting>
  <conditionalFormatting sqref="E34">
    <cfRule type="cellIs" dxfId="13" priority="14" stopIfTrue="1" operator="equal">
      <formula>""</formula>
    </cfRule>
  </conditionalFormatting>
  <conditionalFormatting sqref="D35">
    <cfRule type="cellIs" dxfId="12" priority="13" stopIfTrue="1" operator="equal">
      <formula>""</formula>
    </cfRule>
  </conditionalFormatting>
  <conditionalFormatting sqref="E35">
    <cfRule type="cellIs" dxfId="11" priority="12" stopIfTrue="1" operator="equal">
      <formula>""</formula>
    </cfRule>
  </conditionalFormatting>
  <conditionalFormatting sqref="D36">
    <cfRule type="cellIs" dxfId="10" priority="11" stopIfTrue="1" operator="equal">
      <formula>""</formula>
    </cfRule>
  </conditionalFormatting>
  <conditionalFormatting sqref="E36">
    <cfRule type="cellIs" dxfId="9" priority="10" stopIfTrue="1" operator="equal">
      <formula>""</formula>
    </cfRule>
  </conditionalFormatting>
  <conditionalFormatting sqref="D41:D45">
    <cfRule type="cellIs" dxfId="8" priority="9" stopIfTrue="1" operator="equal">
      <formula>""</formula>
    </cfRule>
  </conditionalFormatting>
  <conditionalFormatting sqref="E42:E44">
    <cfRule type="cellIs" dxfId="7" priority="8" stopIfTrue="1" operator="equal">
      <formula>""</formula>
    </cfRule>
  </conditionalFormatting>
  <conditionalFormatting sqref="E45">
    <cfRule type="cellIs" dxfId="6" priority="7" stopIfTrue="1" operator="equal">
      <formula>""</formula>
    </cfRule>
  </conditionalFormatting>
  <conditionalFormatting sqref="E30:E31">
    <cfRule type="cellIs" dxfId="5" priority="6" stopIfTrue="1" operator="equal">
      <formula>""</formula>
    </cfRule>
  </conditionalFormatting>
  <conditionalFormatting sqref="E62">
    <cfRule type="cellIs" dxfId="4" priority="5" stopIfTrue="1" operator="equal">
      <formula>""</formula>
    </cfRule>
  </conditionalFormatting>
  <conditionalFormatting sqref="E69">
    <cfRule type="cellIs" dxfId="3" priority="4" stopIfTrue="1" operator="equal">
      <formula>""</formula>
    </cfRule>
  </conditionalFormatting>
  <conditionalFormatting sqref="E70">
    <cfRule type="cellIs" dxfId="2" priority="3" stopIfTrue="1" operator="equal">
      <formula>""</formula>
    </cfRule>
  </conditionalFormatting>
  <conditionalFormatting sqref="E79">
    <cfRule type="cellIs" dxfId="1" priority="2" stopIfTrue="1" operator="equal">
      <formula>""</formula>
    </cfRule>
  </conditionalFormatting>
  <conditionalFormatting sqref="E39">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2021-06-25T03:37:19Z</dcterms:modified>
</cp:coreProperties>
</file>